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Camila\Desktop\Informes MINCAP\"/>
    </mc:Choice>
  </mc:AlternateContent>
  <xr:revisionPtr revIDLastSave="0" documentId="13_ncr:1_{680F1B39-9232-4AFE-A26F-7D67499BD9DC}" xr6:coauthVersionLast="47" xr6:coauthVersionMax="47" xr10:uidLastSave="{00000000-0000-0000-0000-000000000000}"/>
  <bookViews>
    <workbookView xWindow="-120" yWindow="-120" windowWidth="29040" windowHeight="15840" tabRatio="897" activeTab="8" xr2:uid="{00000000-000D-0000-FFFF-FFFF00000000}"/>
  </bookViews>
  <sheets>
    <sheet name="1. IDENTIFICACIÓN" sheetId="36" r:id="rId1"/>
    <sheet name="2. PRESUPUESTO" sheetId="5" r:id="rId2"/>
    <sheet name="3. OTROS APORTES" sheetId="32" r:id="rId3"/>
    <sheet name="4. RRHH" sheetId="37" r:id="rId4"/>
    <sheet name="5. COMPROMISOS" sheetId="28" r:id="rId5"/>
    <sheet name="6. ACTIVIDADES" sheetId="38" r:id="rId6"/>
    <sheet name="7. ESTABLECIMIENTOS" sheetId="22" r:id="rId7"/>
    <sheet name="8. INDICADORES" sheetId="30" r:id="rId8"/>
    <sheet name="6. ACTIVIDADES CONSOLIDADO" sheetId="33" r:id="rId9"/>
  </sheets>
  <externalReferences>
    <externalReference r:id="rId10"/>
    <externalReference r:id="rId11"/>
    <externalReference r:id="rId12"/>
    <externalReference r:id="rId13"/>
    <externalReference r:id="rId14"/>
  </externalReferences>
  <definedNames>
    <definedName name="_xlnm._FilterDatabase" localSheetId="3" hidden="1">'4. RRHH'!$B$5:$G$25</definedName>
    <definedName name="_xlnm._FilterDatabase" localSheetId="4" hidden="1">'5. COMPROMISOS'!$Q$6:$Q$22</definedName>
    <definedName name="_xlnm._FilterDatabase" localSheetId="5" hidden="1">'6. ACTIVIDADES'!$A$7:$WXE$247</definedName>
    <definedName name="_xlnm._FilterDatabase" localSheetId="8" hidden="1">'6. ACTIVIDADES CONSOLIDADO'!$A$7:$WXE$7</definedName>
    <definedName name="_xlnm._FilterDatabase" localSheetId="6" hidden="1">'7. ESTABLECIMIENTOS'!$I$4:$J$4</definedName>
    <definedName name="Extranjero" localSheetId="0">[1]Listas!$C$12:$C$225</definedName>
    <definedName name="Extranjero" localSheetId="3">[1]Listas!$C$12:$C$225</definedName>
    <definedName name="Extranjero" localSheetId="5">[2]Listas!$C$12:$C$225</definedName>
    <definedName name="Extranjero" localSheetId="8">[2]Listas!$C$12:$C$225</definedName>
    <definedName name="Extranjero" localSheetId="6">[3]Listas!$C$12:$C$225</definedName>
    <definedName name="Extranjero">[3]Listas!$C$12:$C$225</definedName>
    <definedName name="Función" localSheetId="0">#REF!</definedName>
    <definedName name="Función" localSheetId="3">#REF!</definedName>
    <definedName name="Función" localSheetId="4">#REF!</definedName>
    <definedName name="Función" localSheetId="5">'6. ACTIVIDADES'!#REF!</definedName>
    <definedName name="Función" localSheetId="8">'6. ACTIVIDADES CONSOLIDADO'!#REF!</definedName>
    <definedName name="Función" localSheetId="6">'[4]5. ACTIVIDADES'!#REF!</definedName>
    <definedName name="Función" localSheetId="7">'[5]3. ACTIVIDADES'!#REF!</definedName>
    <definedName name="Función">#REF!</definedName>
    <definedName name="PRIVADO" localSheetId="6">'7. ESTABLECIMIENTOS'!$I$5</definedName>
    <definedName name="PÚBLICO" localSheetId="6">'7. ESTABLECIMIENTOS'!$I$5:$I$6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30" l="1"/>
  <c r="F19" i="30"/>
  <c r="F15" i="30"/>
  <c r="F14" i="30"/>
  <c r="F13" i="30"/>
  <c r="F11" i="30"/>
  <c r="E7" i="30"/>
  <c r="AL354" i="33"/>
  <c r="AL355" i="33"/>
  <c r="AL356" i="33"/>
  <c r="AO596" i="33"/>
  <c r="AN596" i="33"/>
  <c r="AM596" i="33"/>
  <c r="AH596" i="33"/>
  <c r="AG596" i="33"/>
  <c r="AE596" i="33"/>
  <c r="AD596" i="33"/>
  <c r="AC596" i="33"/>
  <c r="AB596" i="33"/>
  <c r="AA596" i="33"/>
  <c r="Z596" i="33"/>
  <c r="X596" i="33"/>
  <c r="W596" i="33"/>
  <c r="AK595" i="33"/>
  <c r="AK589" i="33"/>
  <c r="AK588" i="33"/>
  <c r="AK587" i="33"/>
  <c r="AK586" i="33"/>
  <c r="AK585" i="33"/>
  <c r="AK584" i="33"/>
  <c r="AK583" i="33"/>
  <c r="AK582" i="33"/>
  <c r="AK581" i="33"/>
  <c r="AK580" i="33"/>
  <c r="AK579" i="33"/>
  <c r="AK578" i="33"/>
  <c r="AK577" i="33"/>
  <c r="AK576" i="33"/>
  <c r="AK575" i="33"/>
  <c r="AK574" i="33"/>
  <c r="AK573" i="33"/>
  <c r="AK572" i="33"/>
  <c r="AK571" i="33"/>
  <c r="AK570" i="33"/>
  <c r="AK569" i="33"/>
  <c r="AK568" i="33"/>
  <c r="AK567" i="33"/>
  <c r="AK566" i="33"/>
  <c r="AK565" i="33"/>
  <c r="AK564" i="33"/>
  <c r="AK563" i="33"/>
  <c r="AK562" i="33"/>
  <c r="AK561" i="33"/>
  <c r="AK560" i="33"/>
  <c r="AK559" i="33"/>
  <c r="AK558" i="33"/>
  <c r="AK557" i="33"/>
  <c r="AK556" i="33"/>
  <c r="AK555" i="33"/>
  <c r="AK554" i="33"/>
  <c r="AK553" i="33"/>
  <c r="AK552" i="33"/>
  <c r="AK551" i="33"/>
  <c r="AK550" i="33"/>
  <c r="AK549" i="33"/>
  <c r="AK548" i="33"/>
  <c r="AK547" i="33"/>
  <c r="AK546" i="33"/>
  <c r="AK545" i="33"/>
  <c r="AK544" i="33"/>
  <c r="AK543" i="33"/>
  <c r="AK542" i="33"/>
  <c r="AK541" i="33"/>
  <c r="AK540" i="33"/>
  <c r="AK539" i="33"/>
  <c r="AK538" i="33"/>
  <c r="AK537" i="33"/>
  <c r="AK536" i="33"/>
  <c r="AK535" i="33"/>
  <c r="AK534" i="33"/>
  <c r="AK533" i="33"/>
  <c r="AK532" i="33"/>
  <c r="AK531" i="33"/>
  <c r="AK530" i="33"/>
  <c r="AK529" i="33"/>
  <c r="AK528" i="33"/>
  <c r="AK527" i="33"/>
  <c r="AK526" i="33"/>
  <c r="AK525" i="33"/>
  <c r="AK524" i="33"/>
  <c r="AK523" i="33"/>
  <c r="AK522" i="33"/>
  <c r="AK521" i="33"/>
  <c r="AK520" i="33"/>
  <c r="AK519" i="33"/>
  <c r="AK518" i="33"/>
  <c r="AK517" i="33"/>
  <c r="AK516" i="33"/>
  <c r="AK509" i="33"/>
  <c r="AK508" i="33"/>
  <c r="AK507" i="33"/>
  <c r="AK506" i="33"/>
  <c r="AK505" i="33"/>
  <c r="AK504" i="33"/>
  <c r="AK503" i="33"/>
  <c r="AK502" i="33"/>
  <c r="AK501" i="33"/>
  <c r="AK500" i="33"/>
  <c r="AK499" i="33"/>
  <c r="AK498" i="33"/>
  <c r="AK497" i="33"/>
  <c r="AK496" i="33"/>
  <c r="AK495" i="33"/>
  <c r="AK494" i="33"/>
  <c r="AK493" i="33"/>
  <c r="AK492" i="33"/>
  <c r="AK491" i="33"/>
  <c r="AK490" i="33"/>
  <c r="AK489" i="33"/>
  <c r="AK488" i="33"/>
  <c r="AK487" i="33"/>
  <c r="AK486" i="33"/>
  <c r="AK485" i="33"/>
  <c r="AK484" i="33"/>
  <c r="AK483" i="33"/>
  <c r="AK482" i="33"/>
  <c r="AK481" i="33"/>
  <c r="AK480" i="33"/>
  <c r="AK479" i="33"/>
  <c r="AK478" i="33"/>
  <c r="AK477" i="33"/>
  <c r="AK476" i="33"/>
  <c r="AK475" i="33"/>
  <c r="AK474" i="33"/>
  <c r="AK473" i="33"/>
  <c r="AK472" i="33"/>
  <c r="AK471" i="33"/>
  <c r="AK470" i="33"/>
  <c r="AK469" i="33"/>
  <c r="AK468" i="33"/>
  <c r="AK467" i="33"/>
  <c r="AK466" i="33"/>
  <c r="AK465" i="33"/>
  <c r="AK464" i="33"/>
  <c r="AK463" i="33"/>
  <c r="AK462" i="33"/>
  <c r="AK461" i="33"/>
  <c r="AK460" i="33"/>
  <c r="AK459" i="33"/>
  <c r="AK458" i="33"/>
  <c r="AK457" i="33"/>
  <c r="AK456" i="33"/>
  <c r="AK455" i="33"/>
  <c r="AK454" i="33"/>
  <c r="AK453" i="33"/>
  <c r="AK452" i="33"/>
  <c r="AK451" i="33"/>
  <c r="AK450" i="33"/>
  <c r="AK449" i="33"/>
  <c r="AK448" i="33"/>
  <c r="AK447" i="33"/>
  <c r="AK446" i="33"/>
  <c r="AK445" i="33"/>
  <c r="AK444" i="33"/>
  <c r="AK443" i="33"/>
  <c r="AK442" i="33"/>
  <c r="AK441" i="33"/>
  <c r="AK440" i="33"/>
  <c r="AK439" i="33"/>
  <c r="AK438" i="33"/>
  <c r="AK437" i="33"/>
  <c r="AK436" i="33"/>
  <c r="AK432" i="33"/>
  <c r="AK431" i="33"/>
  <c r="AK430" i="33"/>
  <c r="AK429" i="33"/>
  <c r="AK428" i="33"/>
  <c r="AK427" i="33"/>
  <c r="AK426" i="33"/>
  <c r="AK425" i="33"/>
  <c r="AK424" i="33"/>
  <c r="AK423" i="33"/>
  <c r="AK422" i="33"/>
  <c r="AK421" i="33"/>
  <c r="AK420" i="33"/>
  <c r="AK419" i="33"/>
  <c r="AK418" i="33"/>
  <c r="AK417" i="33"/>
  <c r="AK416" i="33"/>
  <c r="AK415" i="33"/>
  <c r="AK414" i="33"/>
  <c r="AK413" i="33"/>
  <c r="AK412" i="33"/>
  <c r="AK411" i="33"/>
  <c r="AK410" i="33"/>
  <c r="AK409" i="33"/>
  <c r="AK408" i="33"/>
  <c r="AK407" i="33"/>
  <c r="AK406" i="33"/>
  <c r="AK405" i="33"/>
  <c r="AK404" i="33"/>
  <c r="AK403" i="33"/>
  <c r="AK402" i="33"/>
  <c r="AK401" i="33"/>
  <c r="AK400" i="33"/>
  <c r="AK399" i="33"/>
  <c r="AK398" i="33"/>
  <c r="AK397" i="33"/>
  <c r="AK396" i="33"/>
  <c r="AK395" i="33"/>
  <c r="AK394" i="33"/>
  <c r="AK393" i="33"/>
  <c r="AK392" i="33"/>
  <c r="AK391" i="33"/>
  <c r="AK390" i="33"/>
  <c r="AK389" i="33"/>
  <c r="AK388" i="33"/>
  <c r="AK387" i="33"/>
  <c r="AK386" i="33"/>
  <c r="AK385" i="33"/>
  <c r="AK384" i="33"/>
  <c r="AK383" i="33"/>
  <c r="AK382" i="33"/>
  <c r="AK381" i="33"/>
  <c r="AK380" i="33"/>
  <c r="AK379" i="33"/>
  <c r="AK378" i="33"/>
  <c r="AK377" i="33"/>
  <c r="AK376" i="33"/>
  <c r="AK375" i="33"/>
  <c r="AK374" i="33"/>
  <c r="AK373" i="33"/>
  <c r="AK372" i="33"/>
  <c r="AK371" i="33"/>
  <c r="AK370" i="33"/>
  <c r="AK369" i="33"/>
  <c r="AK368" i="33"/>
  <c r="AK367" i="33"/>
  <c r="AK366" i="33"/>
  <c r="AK365" i="33"/>
  <c r="AK364" i="33"/>
  <c r="AK363" i="33"/>
  <c r="AK362" i="33"/>
  <c r="AK361" i="33"/>
  <c r="AK360" i="33"/>
  <c r="AK359" i="33"/>
  <c r="AK358" i="33"/>
  <c r="AK357" i="33"/>
  <c r="AK353" i="33"/>
  <c r="AK352" i="33"/>
  <c r="AK351" i="33"/>
  <c r="AK350" i="33"/>
  <c r="AK349" i="33"/>
  <c r="AK348" i="33"/>
  <c r="AK347" i="33"/>
  <c r="AK346" i="33"/>
  <c r="AK345" i="33"/>
  <c r="AK344" i="33"/>
  <c r="AK343" i="33"/>
  <c r="AK342" i="33"/>
  <c r="AK341" i="33"/>
  <c r="AK340" i="33"/>
  <c r="AK339" i="33"/>
  <c r="AK338" i="33"/>
  <c r="AK337" i="33"/>
  <c r="AK336" i="33"/>
  <c r="AK335" i="33"/>
  <c r="AK334" i="33"/>
  <c r="AK333" i="33"/>
  <c r="AK332" i="33"/>
  <c r="AK330" i="33"/>
  <c r="AK329" i="33"/>
  <c r="AK328" i="33"/>
  <c r="AK327" i="33"/>
  <c r="AK326" i="33"/>
  <c r="AK325" i="33"/>
  <c r="AK324" i="33"/>
  <c r="AK323" i="33"/>
  <c r="AK322" i="33"/>
  <c r="AK321" i="33"/>
  <c r="AK320" i="33"/>
  <c r="AK319" i="33"/>
  <c r="AK318" i="33"/>
  <c r="AK317" i="33"/>
  <c r="AK316" i="33"/>
  <c r="AK315" i="33"/>
  <c r="AK314" i="33"/>
  <c r="AK313" i="33"/>
  <c r="AK312" i="33"/>
  <c r="AK310" i="33"/>
  <c r="AK309" i="33"/>
  <c r="AK308" i="33"/>
  <c r="AK307" i="33"/>
  <c r="AK306" i="33"/>
  <c r="AK305" i="33"/>
  <c r="AK304" i="33"/>
  <c r="AK303" i="33"/>
  <c r="AK302" i="33"/>
  <c r="AK278" i="33"/>
  <c r="AK274" i="33"/>
  <c r="AK272" i="33"/>
  <c r="AK269" i="33"/>
  <c r="AK268" i="33"/>
  <c r="AK265" i="33"/>
  <c r="AK264" i="33"/>
  <c r="AK263" i="33"/>
  <c r="AK262" i="33"/>
  <c r="AK261" i="33"/>
  <c r="AK260" i="33"/>
  <c r="AK259" i="33"/>
  <c r="AK258" i="33"/>
  <c r="AK257" i="33"/>
  <c r="AK256" i="33"/>
  <c r="AK255" i="33"/>
  <c r="AK254" i="33"/>
  <c r="AK253" i="33"/>
  <c r="AK252" i="33"/>
  <c r="AK251" i="33"/>
  <c r="AK249" i="33"/>
  <c r="AK244" i="33"/>
  <c r="AK243" i="33"/>
  <c r="AK240" i="33"/>
  <c r="AK239" i="33"/>
  <c r="AK238" i="33"/>
  <c r="AK237" i="33"/>
  <c r="AK236" i="33"/>
  <c r="AK235" i="33"/>
  <c r="AK234" i="33"/>
  <c r="AK233" i="33"/>
  <c r="AK232" i="33"/>
  <c r="AK230" i="33"/>
  <c r="AK228" i="33"/>
  <c r="AL228" i="33" s="1"/>
  <c r="AK224" i="33"/>
  <c r="AK220" i="33"/>
  <c r="AK218" i="33"/>
  <c r="AK215" i="33"/>
  <c r="AK214" i="33"/>
  <c r="AK213" i="33"/>
  <c r="AK212" i="33"/>
  <c r="AK211" i="33"/>
  <c r="AK210" i="33"/>
  <c r="AK204" i="33"/>
  <c r="AK202" i="33"/>
  <c r="AK201" i="33"/>
  <c r="AK200" i="33"/>
  <c r="AK199" i="33"/>
  <c r="AK197" i="33"/>
  <c r="AK190" i="33"/>
  <c r="AK189" i="33"/>
  <c r="AK188" i="33"/>
  <c r="AK187" i="33"/>
  <c r="AK186" i="33"/>
  <c r="AK185" i="33"/>
  <c r="AK184" i="33"/>
  <c r="AK183" i="33"/>
  <c r="AK182" i="33"/>
  <c r="AK181" i="33"/>
  <c r="AK180" i="33"/>
  <c r="AK178" i="33"/>
  <c r="AK177" i="33"/>
  <c r="AK175" i="33"/>
  <c r="AK174" i="33"/>
  <c r="AK173" i="33"/>
  <c r="AK172" i="33"/>
  <c r="AK171" i="33"/>
  <c r="AK170" i="33"/>
  <c r="AK169" i="33"/>
  <c r="AK168" i="33"/>
  <c r="AK167" i="33"/>
  <c r="AK166" i="33"/>
  <c r="AK165" i="33"/>
  <c r="AK164" i="33"/>
  <c r="AK163" i="33"/>
  <c r="AK162" i="33"/>
  <c r="AK159" i="33"/>
  <c r="AK157" i="33"/>
  <c r="AK156" i="33"/>
  <c r="AK152" i="33"/>
  <c r="AK150" i="33"/>
  <c r="AK149" i="33"/>
  <c r="AK148" i="33"/>
  <c r="AK147" i="33"/>
  <c r="AK146" i="33"/>
  <c r="AK145" i="33"/>
  <c r="AK144" i="33"/>
  <c r="AK143" i="33"/>
  <c r="AK142" i="33"/>
  <c r="AK141" i="33"/>
  <c r="AK140" i="33"/>
  <c r="AK139" i="33"/>
  <c r="AK138" i="33"/>
  <c r="AK137" i="33"/>
  <c r="AK136" i="33"/>
  <c r="AK135" i="33"/>
  <c r="AK134" i="33"/>
  <c r="AK133" i="33"/>
  <c r="AK132" i="33"/>
  <c r="AK131" i="33"/>
  <c r="AK130" i="33"/>
  <c r="AK129" i="33"/>
  <c r="AK128" i="33"/>
  <c r="AK127" i="33"/>
  <c r="AK126" i="33"/>
  <c r="AK125" i="33"/>
  <c r="AK124" i="33"/>
  <c r="AK123" i="33"/>
  <c r="AK122" i="33"/>
  <c r="AK121" i="33"/>
  <c r="AK120" i="33"/>
  <c r="AK119" i="33"/>
  <c r="AK118" i="33"/>
  <c r="AK117" i="33"/>
  <c r="AK116" i="33"/>
  <c r="AK115" i="33"/>
  <c r="AK112" i="33"/>
  <c r="AK108" i="33"/>
  <c r="AK107" i="33"/>
  <c r="AK106" i="33"/>
  <c r="AK105" i="33"/>
  <c r="AK104" i="33"/>
  <c r="AK102" i="33"/>
  <c r="AK101" i="33"/>
  <c r="AK100" i="33"/>
  <c r="AK99" i="33"/>
  <c r="AK98" i="33"/>
  <c r="AK97" i="33"/>
  <c r="AK96" i="33"/>
  <c r="AK95" i="33"/>
  <c r="AK91" i="33"/>
  <c r="AK90" i="33"/>
  <c r="AK89" i="33"/>
  <c r="AK88" i="33"/>
  <c r="AK87" i="33"/>
  <c r="AK78" i="33"/>
  <c r="AK77" i="33"/>
  <c r="AK76" i="33"/>
  <c r="AK75" i="33"/>
  <c r="AK74" i="33"/>
  <c r="AK73" i="33"/>
  <c r="AK72" i="33"/>
  <c r="AK71" i="33"/>
  <c r="AK67" i="33"/>
  <c r="AK63" i="33"/>
  <c r="AK61" i="33"/>
  <c r="AK59" i="33"/>
  <c r="AK58" i="33"/>
  <c r="AK57" i="33"/>
  <c r="AK53" i="33"/>
  <c r="AK48" i="33"/>
  <c r="AK43" i="33"/>
  <c r="AK42" i="33"/>
  <c r="AK41" i="33"/>
  <c r="AK39" i="33"/>
  <c r="AK38" i="33"/>
  <c r="AK37" i="33"/>
  <c r="AK36" i="33"/>
  <c r="AK35" i="33"/>
  <c r="AK34" i="33"/>
  <c r="AK33" i="33"/>
  <c r="AK32" i="33"/>
  <c r="AK31" i="33"/>
  <c r="AK30" i="33"/>
  <c r="AK29" i="33"/>
  <c r="AK28" i="33"/>
  <c r="AK27" i="33"/>
  <c r="AK26" i="33"/>
  <c r="AK25" i="33"/>
  <c r="AK22" i="33"/>
  <c r="AK21" i="33"/>
  <c r="AK19" i="33"/>
  <c r="AK17" i="33"/>
  <c r="AK16" i="33"/>
  <c r="E5" i="30"/>
  <c r="AJ595" i="33"/>
  <c r="AI595" i="33"/>
  <c r="AF595" i="33"/>
  <c r="Y595" i="33"/>
  <c r="AK594" i="33"/>
  <c r="AJ594" i="33"/>
  <c r="AL594" i="33" s="1"/>
  <c r="AI594" i="33"/>
  <c r="AF594" i="33"/>
  <c r="Y594" i="33"/>
  <c r="AK593" i="33"/>
  <c r="AJ593" i="33"/>
  <c r="AI593" i="33"/>
  <c r="AF593" i="33"/>
  <c r="Y593" i="33"/>
  <c r="AK592" i="33"/>
  <c r="AJ592" i="33"/>
  <c r="AI592" i="33"/>
  <c r="AF592" i="33"/>
  <c r="Y592" i="33"/>
  <c r="AK591" i="33"/>
  <c r="AJ591" i="33"/>
  <c r="AL591" i="33" s="1"/>
  <c r="AI591" i="33"/>
  <c r="AF591" i="33"/>
  <c r="Y591" i="33"/>
  <c r="AK590" i="33"/>
  <c r="AJ590" i="33"/>
  <c r="AI590" i="33"/>
  <c r="AF590" i="33"/>
  <c r="Y590" i="33"/>
  <c r="AJ589" i="33"/>
  <c r="AL589" i="33" s="1"/>
  <c r="AI589" i="33"/>
  <c r="AF589" i="33"/>
  <c r="Y589" i="33"/>
  <c r="AJ588" i="33"/>
  <c r="AL588" i="33" s="1"/>
  <c r="AI588" i="33"/>
  <c r="AF588" i="33"/>
  <c r="Y588" i="33"/>
  <c r="AJ587" i="33"/>
  <c r="AL587" i="33" s="1"/>
  <c r="AI587" i="33"/>
  <c r="AF587" i="33"/>
  <c r="Y587" i="33"/>
  <c r="AJ586" i="33"/>
  <c r="AI586" i="33"/>
  <c r="AF586" i="33"/>
  <c r="Y586" i="33"/>
  <c r="AJ585" i="33"/>
  <c r="AI585" i="33"/>
  <c r="AF585" i="33"/>
  <c r="Y585" i="33"/>
  <c r="AJ584" i="33"/>
  <c r="AI584" i="33"/>
  <c r="AF584" i="33"/>
  <c r="Y584" i="33"/>
  <c r="AJ583" i="33"/>
  <c r="AL583" i="33" s="1"/>
  <c r="AI583" i="33"/>
  <c r="AF583" i="33"/>
  <c r="Y583" i="33"/>
  <c r="AJ582" i="33"/>
  <c r="AI582" i="33"/>
  <c r="AF582" i="33"/>
  <c r="Y582" i="33"/>
  <c r="AJ581" i="33"/>
  <c r="AI581" i="33"/>
  <c r="AF581" i="33"/>
  <c r="Y581" i="33"/>
  <c r="AJ580" i="33"/>
  <c r="AL580" i="33" s="1"/>
  <c r="AI580" i="33"/>
  <c r="AF580" i="33"/>
  <c r="Y580" i="33"/>
  <c r="AJ579" i="33"/>
  <c r="AI579" i="33"/>
  <c r="AF579" i="33"/>
  <c r="Y579" i="33"/>
  <c r="AJ578" i="33"/>
  <c r="AI578" i="33"/>
  <c r="AF578" i="33"/>
  <c r="Y578" i="33"/>
  <c r="AJ577" i="33"/>
  <c r="AL577" i="33" s="1"/>
  <c r="AI577" i="33"/>
  <c r="AF577" i="33"/>
  <c r="Y577" i="33"/>
  <c r="AJ576" i="33"/>
  <c r="AL576" i="33" s="1"/>
  <c r="AI576" i="33"/>
  <c r="AF576" i="33"/>
  <c r="Y576" i="33"/>
  <c r="AJ575" i="33"/>
  <c r="AL575" i="33" s="1"/>
  <c r="AI575" i="33"/>
  <c r="AF575" i="33"/>
  <c r="Y575" i="33"/>
  <c r="AJ574" i="33"/>
  <c r="AI574" i="33"/>
  <c r="AF574" i="33"/>
  <c r="Y574" i="33"/>
  <c r="AJ573" i="33"/>
  <c r="AI573" i="33"/>
  <c r="AF573" i="33"/>
  <c r="Y573" i="33"/>
  <c r="AJ572" i="33"/>
  <c r="AI572" i="33"/>
  <c r="AF572" i="33"/>
  <c r="Y572" i="33"/>
  <c r="AJ571" i="33"/>
  <c r="AL571" i="33" s="1"/>
  <c r="AI571" i="33"/>
  <c r="AF571" i="33"/>
  <c r="Y571" i="33"/>
  <c r="AJ570" i="33"/>
  <c r="AI570" i="33"/>
  <c r="AF570" i="33"/>
  <c r="Y570" i="33"/>
  <c r="AJ569" i="33"/>
  <c r="AI569" i="33"/>
  <c r="AF569" i="33"/>
  <c r="Y569" i="33"/>
  <c r="AJ568" i="33"/>
  <c r="AL568" i="33" s="1"/>
  <c r="AI568" i="33"/>
  <c r="AF568" i="33"/>
  <c r="Y568" i="33"/>
  <c r="AJ567" i="33"/>
  <c r="AI567" i="33"/>
  <c r="AF567" i="33"/>
  <c r="Y567" i="33"/>
  <c r="AJ566" i="33"/>
  <c r="AI566" i="33"/>
  <c r="AF566" i="33"/>
  <c r="Y566" i="33"/>
  <c r="AJ565" i="33"/>
  <c r="AL565" i="33" s="1"/>
  <c r="AI565" i="33"/>
  <c r="AF565" i="33"/>
  <c r="Y565" i="33"/>
  <c r="AJ564" i="33"/>
  <c r="AL564" i="33" s="1"/>
  <c r="AI564" i="33"/>
  <c r="AF564" i="33"/>
  <c r="Y564" i="33"/>
  <c r="AJ563" i="33"/>
  <c r="AL563" i="33" s="1"/>
  <c r="AI563" i="33"/>
  <c r="AF563" i="33"/>
  <c r="Y563" i="33"/>
  <c r="AJ562" i="33"/>
  <c r="AI562" i="33"/>
  <c r="AF562" i="33"/>
  <c r="Y562" i="33"/>
  <c r="AJ561" i="33"/>
  <c r="AI561" i="33"/>
  <c r="AF561" i="33"/>
  <c r="Y561" i="33"/>
  <c r="AJ560" i="33"/>
  <c r="AI560" i="33"/>
  <c r="AF560" i="33"/>
  <c r="Y560" i="33"/>
  <c r="AJ559" i="33"/>
  <c r="AL559" i="33" s="1"/>
  <c r="AI559" i="33"/>
  <c r="AF559" i="33"/>
  <c r="Y559" i="33"/>
  <c r="AJ558" i="33"/>
  <c r="AI558" i="33"/>
  <c r="AF558" i="33"/>
  <c r="Y558" i="33"/>
  <c r="AJ557" i="33"/>
  <c r="AL557" i="33" s="1"/>
  <c r="AI557" i="33"/>
  <c r="AF557" i="33"/>
  <c r="Y557" i="33"/>
  <c r="AJ556" i="33"/>
  <c r="AL556" i="33" s="1"/>
  <c r="AI556" i="33"/>
  <c r="AF556" i="33"/>
  <c r="Y556" i="33"/>
  <c r="AJ555" i="33"/>
  <c r="AI555" i="33"/>
  <c r="AF555" i="33"/>
  <c r="Y555" i="33"/>
  <c r="AJ554" i="33"/>
  <c r="AI554" i="33"/>
  <c r="AF554" i="33"/>
  <c r="Y554" i="33"/>
  <c r="AJ553" i="33"/>
  <c r="AL553" i="33" s="1"/>
  <c r="AI553" i="33"/>
  <c r="AF553" i="33"/>
  <c r="Y553" i="33"/>
  <c r="AJ552" i="33"/>
  <c r="AL552" i="33" s="1"/>
  <c r="AI552" i="33"/>
  <c r="AF552" i="33"/>
  <c r="Y552" i="33"/>
  <c r="AJ551" i="33"/>
  <c r="AL551" i="33" s="1"/>
  <c r="AI551" i="33"/>
  <c r="AF551" i="33"/>
  <c r="Y551" i="33"/>
  <c r="AJ550" i="33"/>
  <c r="AI550" i="33"/>
  <c r="AF550" i="33"/>
  <c r="Y550" i="33"/>
  <c r="AJ549" i="33"/>
  <c r="AI549" i="33"/>
  <c r="AF549" i="33"/>
  <c r="Y549" i="33"/>
  <c r="AJ548" i="33"/>
  <c r="AI548" i="33"/>
  <c r="AF548" i="33"/>
  <c r="Y548" i="33"/>
  <c r="AJ547" i="33"/>
  <c r="AL547" i="33" s="1"/>
  <c r="AI547" i="33"/>
  <c r="AF547" i="33"/>
  <c r="Y547" i="33"/>
  <c r="AJ546" i="33"/>
  <c r="AI546" i="33"/>
  <c r="AF546" i="33"/>
  <c r="Y546" i="33"/>
  <c r="AJ545" i="33"/>
  <c r="AL545" i="33" s="1"/>
  <c r="AI545" i="33"/>
  <c r="AF545" i="33"/>
  <c r="Y545" i="33"/>
  <c r="AJ544" i="33"/>
  <c r="AL544" i="33" s="1"/>
  <c r="AI544" i="33"/>
  <c r="AF544" i="33"/>
  <c r="Y544" i="33"/>
  <c r="AJ543" i="33"/>
  <c r="AI543" i="33"/>
  <c r="AF543" i="33"/>
  <c r="Y543" i="33"/>
  <c r="AJ542" i="33"/>
  <c r="AI542" i="33"/>
  <c r="AF542" i="33"/>
  <c r="Y542" i="33"/>
  <c r="AJ541" i="33"/>
  <c r="AL541" i="33" s="1"/>
  <c r="AI541" i="33"/>
  <c r="AF541" i="33"/>
  <c r="Y541" i="33"/>
  <c r="AJ540" i="33"/>
  <c r="AL540" i="33" s="1"/>
  <c r="AI540" i="33"/>
  <c r="AF540" i="33"/>
  <c r="Y540" i="33"/>
  <c r="AJ539" i="33"/>
  <c r="AL539" i="33" s="1"/>
  <c r="AI539" i="33"/>
  <c r="AF539" i="33"/>
  <c r="Y539" i="33"/>
  <c r="AJ538" i="33"/>
  <c r="AL538" i="33" s="1"/>
  <c r="AI538" i="33"/>
  <c r="AF538" i="33"/>
  <c r="Y538" i="33"/>
  <c r="AJ537" i="33"/>
  <c r="AI537" i="33"/>
  <c r="AF537" i="33"/>
  <c r="Y537" i="33"/>
  <c r="AJ536" i="33"/>
  <c r="AI536" i="33"/>
  <c r="AF536" i="33"/>
  <c r="Y536" i="33"/>
  <c r="AJ535" i="33"/>
  <c r="AL535" i="33" s="1"/>
  <c r="AI535" i="33"/>
  <c r="AF535" i="33"/>
  <c r="Y535" i="33"/>
  <c r="AJ534" i="33"/>
  <c r="AI534" i="33"/>
  <c r="AF534" i="33"/>
  <c r="Y534" i="33"/>
  <c r="AJ533" i="33"/>
  <c r="AL533" i="33" s="1"/>
  <c r="AI533" i="33"/>
  <c r="AF533" i="33"/>
  <c r="Y533" i="33"/>
  <c r="AJ532" i="33"/>
  <c r="AL532" i="33" s="1"/>
  <c r="AI532" i="33"/>
  <c r="AF532" i="33"/>
  <c r="Y532" i="33"/>
  <c r="AJ531" i="33"/>
  <c r="AI531" i="33"/>
  <c r="AF531" i="33"/>
  <c r="Y531" i="33"/>
  <c r="AJ530" i="33"/>
  <c r="AI530" i="33"/>
  <c r="AF530" i="33"/>
  <c r="Y530" i="33"/>
  <c r="AJ529" i="33"/>
  <c r="AL529" i="33" s="1"/>
  <c r="AI529" i="33"/>
  <c r="AF529" i="33"/>
  <c r="Y529" i="33"/>
  <c r="AJ528" i="33"/>
  <c r="AL528" i="33" s="1"/>
  <c r="AI528" i="33"/>
  <c r="AF528" i="33"/>
  <c r="Y528" i="33"/>
  <c r="AJ527" i="33"/>
  <c r="AL527" i="33" s="1"/>
  <c r="AI527" i="33"/>
  <c r="AF527" i="33"/>
  <c r="Y527" i="33"/>
  <c r="AJ526" i="33"/>
  <c r="AL526" i="33" s="1"/>
  <c r="AI526" i="33"/>
  <c r="AF526" i="33"/>
  <c r="Y526" i="33"/>
  <c r="AJ525" i="33"/>
  <c r="AI525" i="33"/>
  <c r="AF525" i="33"/>
  <c r="Y525" i="33"/>
  <c r="AJ524" i="33"/>
  <c r="AI524" i="33"/>
  <c r="AF524" i="33"/>
  <c r="Y524" i="33"/>
  <c r="AJ523" i="33"/>
  <c r="AL523" i="33" s="1"/>
  <c r="AI523" i="33"/>
  <c r="AF523" i="33"/>
  <c r="Y523" i="33"/>
  <c r="AJ522" i="33"/>
  <c r="AI522" i="33"/>
  <c r="AF522" i="33"/>
  <c r="Y522" i="33"/>
  <c r="AJ521" i="33"/>
  <c r="AL521" i="33" s="1"/>
  <c r="AI521" i="33"/>
  <c r="AF521" i="33"/>
  <c r="Y521" i="33"/>
  <c r="AJ520" i="33"/>
  <c r="AL520" i="33" s="1"/>
  <c r="AI520" i="33"/>
  <c r="AF520" i="33"/>
  <c r="Y520" i="33"/>
  <c r="AJ519" i="33"/>
  <c r="AI519" i="33"/>
  <c r="AF519" i="33"/>
  <c r="Y519" i="33"/>
  <c r="AJ518" i="33"/>
  <c r="AI518" i="33"/>
  <c r="AF518" i="33"/>
  <c r="Y518" i="33"/>
  <c r="AJ517" i="33"/>
  <c r="AL517" i="33" s="1"/>
  <c r="AI517" i="33"/>
  <c r="AF517" i="33"/>
  <c r="Y517" i="33"/>
  <c r="AJ516" i="33"/>
  <c r="AL516" i="33" s="1"/>
  <c r="AI516" i="33"/>
  <c r="AF516" i="33"/>
  <c r="Y516" i="33"/>
  <c r="AK515" i="33"/>
  <c r="AJ515" i="33"/>
  <c r="AI515" i="33"/>
  <c r="AF515" i="33"/>
  <c r="X515" i="33"/>
  <c r="W515" i="33"/>
  <c r="Y515" i="33" s="1"/>
  <c r="AK514" i="33"/>
  <c r="AJ514" i="33"/>
  <c r="AL514" i="33" s="1"/>
  <c r="AI514" i="33"/>
  <c r="AF514" i="33"/>
  <c r="Y514" i="33"/>
  <c r="AK513" i="33"/>
  <c r="AJ513" i="33"/>
  <c r="AI513" i="33"/>
  <c r="AF513" i="33"/>
  <c r="Y513" i="33"/>
  <c r="AK512" i="33"/>
  <c r="AJ512" i="33"/>
  <c r="AI512" i="33"/>
  <c r="AF512" i="33"/>
  <c r="Y512" i="33"/>
  <c r="AK511" i="33"/>
  <c r="AJ511" i="33"/>
  <c r="AI511" i="33"/>
  <c r="AF511" i="33"/>
  <c r="Y511" i="33"/>
  <c r="AK510" i="33"/>
  <c r="AJ510" i="33"/>
  <c r="AI510" i="33"/>
  <c r="AF510" i="33"/>
  <c r="Y510" i="33"/>
  <c r="AJ509" i="33"/>
  <c r="AL509" i="33" s="1"/>
  <c r="AI509" i="33"/>
  <c r="AF509" i="33"/>
  <c r="Y509" i="33"/>
  <c r="AJ508" i="33"/>
  <c r="AI508" i="33"/>
  <c r="AF508" i="33"/>
  <c r="Y508" i="33"/>
  <c r="AJ507" i="33"/>
  <c r="AI507" i="33"/>
  <c r="AF507" i="33"/>
  <c r="Y507" i="33"/>
  <c r="AJ506" i="33"/>
  <c r="AI506" i="33"/>
  <c r="AF506" i="33"/>
  <c r="Y506" i="33"/>
  <c r="AJ505" i="33"/>
  <c r="AL505" i="33" s="1"/>
  <c r="AI505" i="33"/>
  <c r="AF505" i="33"/>
  <c r="Y505" i="33"/>
  <c r="AJ504" i="33"/>
  <c r="AI504" i="33"/>
  <c r="AF504" i="33"/>
  <c r="Y504" i="33"/>
  <c r="AJ503" i="33"/>
  <c r="AI503" i="33"/>
  <c r="AF503" i="33"/>
  <c r="Y503" i="33"/>
  <c r="AJ502" i="33"/>
  <c r="AI502" i="33"/>
  <c r="AF502" i="33"/>
  <c r="Y502" i="33"/>
  <c r="AJ501" i="33"/>
  <c r="AI501" i="33"/>
  <c r="AF501" i="33"/>
  <c r="Y501" i="33"/>
  <c r="AJ500" i="33"/>
  <c r="AI500" i="33"/>
  <c r="AF500" i="33"/>
  <c r="Y500" i="33"/>
  <c r="AJ499" i="33"/>
  <c r="AL499" i="33" s="1"/>
  <c r="AI499" i="33"/>
  <c r="AF499" i="33"/>
  <c r="Y499" i="33"/>
  <c r="AJ498" i="33"/>
  <c r="AL498" i="33" s="1"/>
  <c r="AI498" i="33"/>
  <c r="AF498" i="33"/>
  <c r="Y498" i="33"/>
  <c r="AJ497" i="33"/>
  <c r="AL497" i="33" s="1"/>
  <c r="AI497" i="33"/>
  <c r="AF497" i="33"/>
  <c r="Y497" i="33"/>
  <c r="AJ496" i="33"/>
  <c r="AI496" i="33"/>
  <c r="AF496" i="33"/>
  <c r="Y496" i="33"/>
  <c r="AJ495" i="33"/>
  <c r="AI495" i="33"/>
  <c r="AF495" i="33"/>
  <c r="Y495" i="33"/>
  <c r="AJ494" i="33"/>
  <c r="AI494" i="33"/>
  <c r="AF494" i="33"/>
  <c r="Y494" i="33"/>
  <c r="AJ493" i="33"/>
  <c r="AL493" i="33" s="1"/>
  <c r="AI493" i="33"/>
  <c r="AF493" i="33"/>
  <c r="Y493" i="33"/>
  <c r="AJ492" i="33"/>
  <c r="AI492" i="33"/>
  <c r="AF492" i="33"/>
  <c r="Y492" i="33"/>
  <c r="AJ491" i="33"/>
  <c r="AI491" i="33"/>
  <c r="AF491" i="33"/>
  <c r="Y491" i="33"/>
  <c r="AJ490" i="33"/>
  <c r="AI490" i="33"/>
  <c r="AF490" i="33"/>
  <c r="Y490" i="33"/>
  <c r="AJ489" i="33"/>
  <c r="AI489" i="33"/>
  <c r="AF489" i="33"/>
  <c r="Y489" i="33"/>
  <c r="AJ488" i="33"/>
  <c r="AI488" i="33"/>
  <c r="AF488" i="33"/>
  <c r="Y488" i="33"/>
  <c r="AJ487" i="33"/>
  <c r="AL487" i="33" s="1"/>
  <c r="AI487" i="33"/>
  <c r="AF487" i="33"/>
  <c r="Y487" i="33"/>
  <c r="AJ486" i="33"/>
  <c r="AL486" i="33" s="1"/>
  <c r="AI486" i="33"/>
  <c r="AF486" i="33"/>
  <c r="Y486" i="33"/>
  <c r="AJ485" i="33"/>
  <c r="AL485" i="33" s="1"/>
  <c r="AI485" i="33"/>
  <c r="AF485" i="33"/>
  <c r="Y485" i="33"/>
  <c r="AJ484" i="33"/>
  <c r="AI484" i="33"/>
  <c r="AF484" i="33"/>
  <c r="Y484" i="33"/>
  <c r="AJ483" i="33"/>
  <c r="AI483" i="33"/>
  <c r="AF483" i="33"/>
  <c r="Y483" i="33"/>
  <c r="AJ482" i="33"/>
  <c r="AI482" i="33"/>
  <c r="AF482" i="33"/>
  <c r="Y482" i="33"/>
  <c r="AJ481" i="33"/>
  <c r="AL481" i="33" s="1"/>
  <c r="AI481" i="33"/>
  <c r="AF481" i="33"/>
  <c r="Y481" i="33"/>
  <c r="AJ480" i="33"/>
  <c r="AI480" i="33"/>
  <c r="AF480" i="33"/>
  <c r="Y480" i="33"/>
  <c r="AJ479" i="33"/>
  <c r="AI479" i="33"/>
  <c r="AF479" i="33"/>
  <c r="Y479" i="33"/>
  <c r="AJ478" i="33"/>
  <c r="AI478" i="33"/>
  <c r="AF478" i="33"/>
  <c r="Y478" i="33"/>
  <c r="AJ477" i="33"/>
  <c r="AI477" i="33"/>
  <c r="AF477" i="33"/>
  <c r="Y477" i="33"/>
  <c r="AJ476" i="33"/>
  <c r="AI476" i="33"/>
  <c r="AF476" i="33"/>
  <c r="Y476" i="33"/>
  <c r="AJ475" i="33"/>
  <c r="AL475" i="33" s="1"/>
  <c r="AI475" i="33"/>
  <c r="AF475" i="33"/>
  <c r="Y475" i="33"/>
  <c r="AJ474" i="33"/>
  <c r="AL474" i="33" s="1"/>
  <c r="AI474" i="33"/>
  <c r="AF474" i="33"/>
  <c r="Y474" i="33"/>
  <c r="AJ473" i="33"/>
  <c r="AL473" i="33" s="1"/>
  <c r="AI473" i="33"/>
  <c r="AF473" i="33"/>
  <c r="Y473" i="33"/>
  <c r="AJ472" i="33"/>
  <c r="AI472" i="33"/>
  <c r="AF472" i="33"/>
  <c r="Y472" i="33"/>
  <c r="AJ471" i="33"/>
  <c r="AI471" i="33"/>
  <c r="AF471" i="33"/>
  <c r="Y471" i="33"/>
  <c r="AJ470" i="33"/>
  <c r="AI470" i="33"/>
  <c r="AF470" i="33"/>
  <c r="Y470" i="33"/>
  <c r="AJ469" i="33"/>
  <c r="AL469" i="33" s="1"/>
  <c r="AI469" i="33"/>
  <c r="AF469" i="33"/>
  <c r="Y469" i="33"/>
  <c r="AJ468" i="33"/>
  <c r="AI468" i="33"/>
  <c r="AF468" i="33"/>
  <c r="Y468" i="33"/>
  <c r="AJ467" i="33"/>
  <c r="AI467" i="33"/>
  <c r="AF467" i="33"/>
  <c r="Y467" i="33"/>
  <c r="AJ466" i="33"/>
  <c r="AI466" i="33"/>
  <c r="AF466" i="33"/>
  <c r="Y466" i="33"/>
  <c r="AJ465" i="33"/>
  <c r="AI465" i="33"/>
  <c r="AF465" i="33"/>
  <c r="Y465" i="33"/>
  <c r="AJ464" i="33"/>
  <c r="AI464" i="33"/>
  <c r="AF464" i="33"/>
  <c r="Y464" i="33"/>
  <c r="AJ463" i="33"/>
  <c r="AL463" i="33" s="1"/>
  <c r="AI463" i="33"/>
  <c r="AF463" i="33"/>
  <c r="Y463" i="33"/>
  <c r="AJ462" i="33"/>
  <c r="AL462" i="33" s="1"/>
  <c r="AI462" i="33"/>
  <c r="AF462" i="33"/>
  <c r="Y462" i="33"/>
  <c r="AJ461" i="33"/>
  <c r="AL461" i="33" s="1"/>
  <c r="AI461" i="33"/>
  <c r="AF461" i="33"/>
  <c r="Y461" i="33"/>
  <c r="AJ460" i="33"/>
  <c r="AI460" i="33"/>
  <c r="AF460" i="33"/>
  <c r="Y460" i="33"/>
  <c r="AJ459" i="33"/>
  <c r="AI459" i="33"/>
  <c r="AF459" i="33"/>
  <c r="Y459" i="33"/>
  <c r="AJ458" i="33"/>
  <c r="AI458" i="33"/>
  <c r="AF458" i="33"/>
  <c r="Y458" i="33"/>
  <c r="AJ457" i="33"/>
  <c r="AL457" i="33" s="1"/>
  <c r="AI457" i="33"/>
  <c r="AF457" i="33"/>
  <c r="Y457" i="33"/>
  <c r="AJ456" i="33"/>
  <c r="AI456" i="33"/>
  <c r="AF456" i="33"/>
  <c r="Y456" i="33"/>
  <c r="AJ455" i="33"/>
  <c r="AI455" i="33"/>
  <c r="AF455" i="33"/>
  <c r="Y455" i="33"/>
  <c r="AJ454" i="33"/>
  <c r="AL454" i="33" s="1"/>
  <c r="AI454" i="33"/>
  <c r="AF454" i="33"/>
  <c r="Y454" i="33"/>
  <c r="AJ453" i="33"/>
  <c r="AI453" i="33"/>
  <c r="AF453" i="33"/>
  <c r="Y453" i="33"/>
  <c r="AJ452" i="33"/>
  <c r="AI452" i="33"/>
  <c r="AF452" i="33"/>
  <c r="Y452" i="33"/>
  <c r="AJ451" i="33"/>
  <c r="AL451" i="33" s="1"/>
  <c r="AI451" i="33"/>
  <c r="AF451" i="33"/>
  <c r="Y451" i="33"/>
  <c r="AJ450" i="33"/>
  <c r="AL450" i="33" s="1"/>
  <c r="AI450" i="33"/>
  <c r="AF450" i="33"/>
  <c r="Y450" i="33"/>
  <c r="AJ449" i="33"/>
  <c r="AL449" i="33" s="1"/>
  <c r="AI449" i="33"/>
  <c r="AF449" i="33"/>
  <c r="Y449" i="33"/>
  <c r="AJ448" i="33"/>
  <c r="AI448" i="33"/>
  <c r="AF448" i="33"/>
  <c r="Y448" i="33"/>
  <c r="AJ447" i="33"/>
  <c r="AI447" i="33"/>
  <c r="AF447" i="33"/>
  <c r="Y447" i="33"/>
  <c r="AJ446" i="33"/>
  <c r="AI446" i="33"/>
  <c r="AF446" i="33"/>
  <c r="Y446" i="33"/>
  <c r="AJ445" i="33"/>
  <c r="AL445" i="33" s="1"/>
  <c r="AI445" i="33"/>
  <c r="AF445" i="33"/>
  <c r="Y445" i="33"/>
  <c r="AJ444" i="33"/>
  <c r="AI444" i="33"/>
  <c r="AF444" i="33"/>
  <c r="Y444" i="33"/>
  <c r="AJ443" i="33"/>
  <c r="AI443" i="33"/>
  <c r="AF443" i="33"/>
  <c r="Y443" i="33"/>
  <c r="AJ442" i="33"/>
  <c r="AL442" i="33" s="1"/>
  <c r="AI442" i="33"/>
  <c r="AF442" i="33"/>
  <c r="Y442" i="33"/>
  <c r="AJ441" i="33"/>
  <c r="AI441" i="33"/>
  <c r="AF441" i="33"/>
  <c r="Y441" i="33"/>
  <c r="AJ440" i="33"/>
  <c r="AI440" i="33"/>
  <c r="AF440" i="33"/>
  <c r="Y440" i="33"/>
  <c r="AJ439" i="33"/>
  <c r="AL439" i="33" s="1"/>
  <c r="AI439" i="33"/>
  <c r="AF439" i="33"/>
  <c r="Y439" i="33"/>
  <c r="AJ438" i="33"/>
  <c r="AL438" i="33" s="1"/>
  <c r="AI438" i="33"/>
  <c r="AF438" i="33"/>
  <c r="Y438" i="33"/>
  <c r="AJ437" i="33"/>
  <c r="AL437" i="33" s="1"/>
  <c r="AI437" i="33"/>
  <c r="AF437" i="33"/>
  <c r="Y437" i="33"/>
  <c r="AJ436" i="33"/>
  <c r="AI436" i="33"/>
  <c r="AF436" i="33"/>
  <c r="Y436" i="33"/>
  <c r="AK435" i="33"/>
  <c r="AJ435" i="33"/>
  <c r="AI435" i="33"/>
  <c r="AF435" i="33"/>
  <c r="Y435" i="33"/>
  <c r="AK434" i="33"/>
  <c r="AJ434" i="33"/>
  <c r="AL434" i="33" s="1"/>
  <c r="AI434" i="33"/>
  <c r="AF434" i="33"/>
  <c r="Y434" i="33"/>
  <c r="AK433" i="33"/>
  <c r="AJ433" i="33"/>
  <c r="AI433" i="33"/>
  <c r="AF433" i="33"/>
  <c r="Y433" i="33"/>
  <c r="AJ432" i="33"/>
  <c r="AI432" i="33"/>
  <c r="AF432" i="33"/>
  <c r="Y432" i="33"/>
  <c r="AJ431" i="33"/>
  <c r="AI431" i="33"/>
  <c r="AF431" i="33"/>
  <c r="AJ430" i="33"/>
  <c r="AL430" i="33" s="1"/>
  <c r="AI430" i="33"/>
  <c r="AF430" i="33"/>
  <c r="AJ429" i="33"/>
  <c r="AI429" i="33"/>
  <c r="AF429" i="33"/>
  <c r="AJ428" i="33"/>
  <c r="AL428" i="33" s="1"/>
  <c r="AI428" i="33"/>
  <c r="AF428" i="33"/>
  <c r="AJ427" i="33"/>
  <c r="AL427" i="33" s="1"/>
  <c r="AI427" i="33"/>
  <c r="AF427" i="33"/>
  <c r="AJ426" i="33"/>
  <c r="AI426" i="33"/>
  <c r="AF426" i="33"/>
  <c r="AJ425" i="33"/>
  <c r="AI425" i="33"/>
  <c r="AF425" i="33"/>
  <c r="AJ424" i="33"/>
  <c r="AL424" i="33" s="1"/>
  <c r="AI424" i="33"/>
  <c r="AF424" i="33"/>
  <c r="AJ423" i="33"/>
  <c r="AL423" i="33" s="1"/>
  <c r="AI423" i="33"/>
  <c r="AF423" i="33"/>
  <c r="AJ422" i="33"/>
  <c r="AL422" i="33" s="1"/>
  <c r="AI422" i="33"/>
  <c r="AF422" i="33"/>
  <c r="AJ421" i="33"/>
  <c r="AI421" i="33"/>
  <c r="AF421" i="33"/>
  <c r="AJ420" i="33"/>
  <c r="AI420" i="33"/>
  <c r="AF420" i="33"/>
  <c r="AJ419" i="33"/>
  <c r="AI419" i="33"/>
  <c r="AF419" i="33"/>
  <c r="AJ418" i="33"/>
  <c r="AL418" i="33" s="1"/>
  <c r="AI418" i="33"/>
  <c r="AF418" i="33"/>
  <c r="AJ417" i="33"/>
  <c r="AI417" i="33"/>
  <c r="AF417" i="33"/>
  <c r="AJ416" i="33"/>
  <c r="AL416" i="33" s="1"/>
  <c r="AI416" i="33"/>
  <c r="AF416" i="33"/>
  <c r="AJ415" i="33"/>
  <c r="AL415" i="33" s="1"/>
  <c r="AI415" i="33"/>
  <c r="AF415" i="33"/>
  <c r="AJ414" i="33"/>
  <c r="AI414" i="33"/>
  <c r="AF414" i="33"/>
  <c r="AJ413" i="33"/>
  <c r="AI413" i="33"/>
  <c r="AF413" i="33"/>
  <c r="AJ412" i="33"/>
  <c r="AL412" i="33" s="1"/>
  <c r="AI412" i="33"/>
  <c r="AF412" i="33"/>
  <c r="AJ411" i="33"/>
  <c r="AL411" i="33" s="1"/>
  <c r="AI411" i="33"/>
  <c r="AF411" i="33"/>
  <c r="AJ410" i="33"/>
  <c r="AL410" i="33" s="1"/>
  <c r="AI410" i="33"/>
  <c r="AF410" i="33"/>
  <c r="AJ409" i="33"/>
  <c r="AI409" i="33"/>
  <c r="AF409" i="33"/>
  <c r="AJ408" i="33"/>
  <c r="AI408" i="33"/>
  <c r="AF408" i="33"/>
  <c r="AJ407" i="33"/>
  <c r="AI407" i="33"/>
  <c r="AF407" i="33"/>
  <c r="AJ406" i="33"/>
  <c r="AL406" i="33" s="1"/>
  <c r="AI406" i="33"/>
  <c r="AF406" i="33"/>
  <c r="AJ405" i="33"/>
  <c r="AI405" i="33"/>
  <c r="AF405" i="33"/>
  <c r="AJ404" i="33"/>
  <c r="AL404" i="33" s="1"/>
  <c r="AI404" i="33"/>
  <c r="AF404" i="33"/>
  <c r="AJ403" i="33"/>
  <c r="AL403" i="33" s="1"/>
  <c r="AI403" i="33"/>
  <c r="AF403" i="33"/>
  <c r="AJ402" i="33"/>
  <c r="AI402" i="33"/>
  <c r="AF402" i="33"/>
  <c r="AJ401" i="33"/>
  <c r="AI401" i="33"/>
  <c r="AF401" i="33"/>
  <c r="AJ400" i="33"/>
  <c r="AL400" i="33" s="1"/>
  <c r="AI400" i="33"/>
  <c r="AF400" i="33"/>
  <c r="AJ399" i="33"/>
  <c r="AL399" i="33" s="1"/>
  <c r="AI399" i="33"/>
  <c r="AF399" i="33"/>
  <c r="AJ398" i="33"/>
  <c r="AL398" i="33" s="1"/>
  <c r="AI398" i="33"/>
  <c r="AF398" i="33"/>
  <c r="AJ397" i="33"/>
  <c r="AI397" i="33"/>
  <c r="AF397" i="33"/>
  <c r="AJ396" i="33"/>
  <c r="AI396" i="33"/>
  <c r="AF396" i="33"/>
  <c r="AJ395" i="33"/>
  <c r="AI395" i="33"/>
  <c r="AF395" i="33"/>
  <c r="AJ394" i="33"/>
  <c r="AL394" i="33" s="1"/>
  <c r="AI394" i="33"/>
  <c r="AF394" i="33"/>
  <c r="AJ393" i="33"/>
  <c r="AI393" i="33"/>
  <c r="AF393" i="33"/>
  <c r="AJ392" i="33"/>
  <c r="AL392" i="33" s="1"/>
  <c r="AI392" i="33"/>
  <c r="AF392" i="33"/>
  <c r="AJ391" i="33"/>
  <c r="AL391" i="33" s="1"/>
  <c r="AI391" i="33"/>
  <c r="AF391" i="33"/>
  <c r="AJ390" i="33"/>
  <c r="AI390" i="33"/>
  <c r="AF390" i="33"/>
  <c r="AJ389" i="33"/>
  <c r="AI389" i="33"/>
  <c r="AF389" i="33"/>
  <c r="AJ388" i="33"/>
  <c r="AL388" i="33" s="1"/>
  <c r="AI388" i="33"/>
  <c r="AF388" i="33"/>
  <c r="AJ387" i="33"/>
  <c r="AL387" i="33" s="1"/>
  <c r="AI387" i="33"/>
  <c r="AF387" i="33"/>
  <c r="AJ386" i="33"/>
  <c r="AL386" i="33" s="1"/>
  <c r="AI386" i="33"/>
  <c r="AF386" i="33"/>
  <c r="AJ385" i="33"/>
  <c r="AI385" i="33"/>
  <c r="AF385" i="33"/>
  <c r="AJ384" i="33"/>
  <c r="AI384" i="33"/>
  <c r="AF384" i="33"/>
  <c r="AJ383" i="33"/>
  <c r="AI383" i="33"/>
  <c r="AF383" i="33"/>
  <c r="AJ382" i="33"/>
  <c r="AL382" i="33" s="1"/>
  <c r="AI382" i="33"/>
  <c r="AF382" i="33"/>
  <c r="AJ381" i="33"/>
  <c r="AI381" i="33"/>
  <c r="AF381" i="33"/>
  <c r="AJ380" i="33"/>
  <c r="AL380" i="33" s="1"/>
  <c r="AI380" i="33"/>
  <c r="AF380" i="33"/>
  <c r="AJ379" i="33"/>
  <c r="AL379" i="33" s="1"/>
  <c r="AI379" i="33"/>
  <c r="AF379" i="33"/>
  <c r="AJ378" i="33"/>
  <c r="AI378" i="33"/>
  <c r="AF378" i="33"/>
  <c r="AJ377" i="33"/>
  <c r="AI377" i="33"/>
  <c r="AF377" i="33"/>
  <c r="AJ376" i="33"/>
  <c r="AL376" i="33" s="1"/>
  <c r="AI376" i="33"/>
  <c r="AF376" i="33"/>
  <c r="AJ375" i="33"/>
  <c r="AL375" i="33" s="1"/>
  <c r="AI375" i="33"/>
  <c r="AF375" i="33"/>
  <c r="AJ374" i="33"/>
  <c r="AL374" i="33" s="1"/>
  <c r="AI374" i="33"/>
  <c r="AF374" i="33"/>
  <c r="AJ373" i="33"/>
  <c r="AI373" i="33"/>
  <c r="AF373" i="33"/>
  <c r="AJ372" i="33"/>
  <c r="AI372" i="33"/>
  <c r="AF372" i="33"/>
  <c r="AJ371" i="33"/>
  <c r="AL371" i="33" s="1"/>
  <c r="AI371" i="33"/>
  <c r="AF371" i="33"/>
  <c r="AJ370" i="33"/>
  <c r="AL370" i="33" s="1"/>
  <c r="AI370" i="33"/>
  <c r="AF370" i="33"/>
  <c r="AJ369" i="33"/>
  <c r="AI369" i="33"/>
  <c r="AF369" i="33"/>
  <c r="AJ368" i="33"/>
  <c r="AL368" i="33" s="1"/>
  <c r="AI368" i="33"/>
  <c r="AF368" i="33"/>
  <c r="AJ367" i="33"/>
  <c r="AL367" i="33" s="1"/>
  <c r="AI367" i="33"/>
  <c r="AF367" i="33"/>
  <c r="AJ366" i="33"/>
  <c r="AI366" i="33"/>
  <c r="AF366" i="33"/>
  <c r="AJ365" i="33"/>
  <c r="AI365" i="33"/>
  <c r="AJ364" i="33"/>
  <c r="AL364" i="33" s="1"/>
  <c r="AI364" i="33"/>
  <c r="AF364" i="33"/>
  <c r="AJ363" i="33"/>
  <c r="AL363" i="33" s="1"/>
  <c r="AI363" i="33"/>
  <c r="AF363" i="33"/>
  <c r="AJ362" i="33"/>
  <c r="AL362" i="33" s="1"/>
  <c r="AI362" i="33"/>
  <c r="AF362" i="33"/>
  <c r="AJ361" i="33"/>
  <c r="AI361" i="33"/>
  <c r="AF361" i="33"/>
  <c r="AJ360" i="33"/>
  <c r="AI360" i="33"/>
  <c r="AF360" i="33"/>
  <c r="AJ359" i="33"/>
  <c r="AI359" i="33"/>
  <c r="AF359" i="33"/>
  <c r="AJ358" i="33"/>
  <c r="AL358" i="33" s="1"/>
  <c r="AI358" i="33"/>
  <c r="AF358" i="33"/>
  <c r="AJ357" i="33"/>
  <c r="AI357" i="33"/>
  <c r="AF357" i="33"/>
  <c r="Y356" i="33"/>
  <c r="Y355" i="33"/>
  <c r="Y354" i="33"/>
  <c r="AJ353" i="33"/>
  <c r="AL353" i="33" s="1"/>
  <c r="AI353" i="33"/>
  <c r="AF353" i="33"/>
  <c r="Y353" i="33"/>
  <c r="AJ352" i="33"/>
  <c r="AL352" i="33" s="1"/>
  <c r="AI352" i="33"/>
  <c r="AF352" i="33"/>
  <c r="Y352" i="33"/>
  <c r="AJ351" i="33"/>
  <c r="AI351" i="33"/>
  <c r="AF351" i="33"/>
  <c r="Y351" i="33"/>
  <c r="AJ350" i="33"/>
  <c r="AI350" i="33"/>
  <c r="AF350" i="33"/>
  <c r="Y350" i="33"/>
  <c r="AJ349" i="33"/>
  <c r="AL349" i="33" s="1"/>
  <c r="AI349" i="33"/>
  <c r="AF349" i="33"/>
  <c r="Y349" i="33"/>
  <c r="AJ348" i="33"/>
  <c r="AL348" i="33" s="1"/>
  <c r="AI348" i="33"/>
  <c r="AF348" i="33"/>
  <c r="Y348" i="33"/>
  <c r="AJ347" i="33"/>
  <c r="AL347" i="33" s="1"/>
  <c r="AI347" i="33"/>
  <c r="AF347" i="33"/>
  <c r="Y347" i="33"/>
  <c r="AJ346" i="33"/>
  <c r="AI346" i="33"/>
  <c r="AF346" i="33"/>
  <c r="Y346" i="33"/>
  <c r="AJ345" i="33"/>
  <c r="AI345" i="33"/>
  <c r="AF345" i="33"/>
  <c r="Y345" i="33"/>
  <c r="AJ344" i="33"/>
  <c r="AI344" i="33"/>
  <c r="AF344" i="33"/>
  <c r="Y344" i="33"/>
  <c r="AJ343" i="33"/>
  <c r="AL343" i="33" s="1"/>
  <c r="AH343" i="33"/>
  <c r="AF343" i="33"/>
  <c r="Y343" i="33"/>
  <c r="AJ342" i="33"/>
  <c r="AI342" i="33"/>
  <c r="AF342" i="33"/>
  <c r="Y342" i="33"/>
  <c r="AJ341" i="33"/>
  <c r="AL341" i="33" s="1"/>
  <c r="AI341" i="33"/>
  <c r="AF341" i="33"/>
  <c r="Y341" i="33"/>
  <c r="AJ340" i="33"/>
  <c r="AL340" i="33" s="1"/>
  <c r="AI340" i="33"/>
  <c r="AF340" i="33"/>
  <c r="Y340" i="33"/>
  <c r="AJ339" i="33"/>
  <c r="AI339" i="33"/>
  <c r="AF339" i="33"/>
  <c r="Y339" i="33"/>
  <c r="AJ338" i="33"/>
  <c r="AI338" i="33"/>
  <c r="AF338" i="33"/>
  <c r="Y338" i="33"/>
  <c r="AJ337" i="33"/>
  <c r="AL337" i="33" s="1"/>
  <c r="AI337" i="33"/>
  <c r="AF337" i="33"/>
  <c r="Y337" i="33"/>
  <c r="AJ336" i="33"/>
  <c r="AL336" i="33" s="1"/>
  <c r="AI336" i="33"/>
  <c r="AF336" i="33"/>
  <c r="Y336" i="33"/>
  <c r="AJ335" i="33"/>
  <c r="AL335" i="33" s="1"/>
  <c r="AI335" i="33"/>
  <c r="AF335" i="33"/>
  <c r="Y335" i="33"/>
  <c r="AJ334" i="33"/>
  <c r="AI334" i="33"/>
  <c r="AF334" i="33"/>
  <c r="Y334" i="33"/>
  <c r="AJ333" i="33"/>
  <c r="AI333" i="33"/>
  <c r="AF333" i="33"/>
  <c r="Y333" i="33"/>
  <c r="AJ332" i="33"/>
  <c r="AI332" i="33"/>
  <c r="AF332" i="33"/>
  <c r="Y332" i="33"/>
  <c r="AK331" i="33"/>
  <c r="AJ331" i="33"/>
  <c r="AI331" i="33"/>
  <c r="AF331" i="33"/>
  <c r="Y331" i="33"/>
  <c r="AJ330" i="33"/>
  <c r="AL330" i="33" s="1"/>
  <c r="AI330" i="33"/>
  <c r="AF330" i="33"/>
  <c r="Y330" i="33"/>
  <c r="AJ329" i="33"/>
  <c r="AI329" i="33"/>
  <c r="AF329" i="33"/>
  <c r="Y329" i="33"/>
  <c r="AJ328" i="33"/>
  <c r="AL328" i="33" s="1"/>
  <c r="AI328" i="33"/>
  <c r="AF328" i="33"/>
  <c r="Y328" i="33"/>
  <c r="AJ327" i="33"/>
  <c r="AL327" i="33" s="1"/>
  <c r="AI327" i="33"/>
  <c r="AF327" i="33"/>
  <c r="Y327" i="33"/>
  <c r="AJ326" i="33"/>
  <c r="AI326" i="33"/>
  <c r="AF326" i="33"/>
  <c r="Y326" i="33"/>
  <c r="AJ325" i="33"/>
  <c r="AI325" i="33"/>
  <c r="AF325" i="33"/>
  <c r="Y325" i="33"/>
  <c r="AJ324" i="33"/>
  <c r="AL324" i="33" s="1"/>
  <c r="AI324" i="33"/>
  <c r="AF324" i="33"/>
  <c r="Y324" i="33"/>
  <c r="AJ323" i="33"/>
  <c r="AL323" i="33" s="1"/>
  <c r="AI323" i="33"/>
  <c r="AF323" i="33"/>
  <c r="Y323" i="33"/>
  <c r="AJ322" i="33"/>
  <c r="AL322" i="33" s="1"/>
  <c r="AI322" i="33"/>
  <c r="AF322" i="33"/>
  <c r="Y322" i="33"/>
  <c r="AJ321" i="33"/>
  <c r="AI321" i="33"/>
  <c r="AF321" i="33"/>
  <c r="Y321" i="33"/>
  <c r="AJ320" i="33"/>
  <c r="AL320" i="33" s="1"/>
  <c r="AI320" i="33"/>
  <c r="AF320" i="33"/>
  <c r="Y320" i="33"/>
  <c r="AJ319" i="33"/>
  <c r="AI319" i="33"/>
  <c r="AF319" i="33"/>
  <c r="Y319" i="33"/>
  <c r="AJ318" i="33"/>
  <c r="AL318" i="33" s="1"/>
  <c r="AI318" i="33"/>
  <c r="AF318" i="33"/>
  <c r="Y318" i="33"/>
  <c r="AJ317" i="33"/>
  <c r="AH317" i="33"/>
  <c r="AI317" i="33" s="1"/>
  <c r="AF317" i="33"/>
  <c r="Y317" i="33"/>
  <c r="AJ316" i="33"/>
  <c r="AL316" i="33" s="1"/>
  <c r="AI316" i="33"/>
  <c r="AF316" i="33"/>
  <c r="Y316" i="33"/>
  <c r="AJ315" i="33"/>
  <c r="AL315" i="33" s="1"/>
  <c r="AI315" i="33"/>
  <c r="AF315" i="33"/>
  <c r="Y315" i="33"/>
  <c r="AJ314" i="33"/>
  <c r="AI314" i="33"/>
  <c r="AF314" i="33"/>
  <c r="Y314" i="33"/>
  <c r="AJ313" i="33"/>
  <c r="AI313" i="33"/>
  <c r="AF313" i="33"/>
  <c r="Y313" i="33"/>
  <c r="AJ312" i="33"/>
  <c r="AL312" i="33" s="1"/>
  <c r="AI312" i="33"/>
  <c r="AF312" i="33"/>
  <c r="Y312" i="33"/>
  <c r="AK311" i="33"/>
  <c r="AJ311" i="33"/>
  <c r="AI311" i="33"/>
  <c r="AF311" i="33"/>
  <c r="Y311" i="33"/>
  <c r="AJ310" i="33"/>
  <c r="AL310" i="33" s="1"/>
  <c r="AI310" i="33"/>
  <c r="AF310" i="33"/>
  <c r="Y310" i="33"/>
  <c r="AJ309" i="33"/>
  <c r="AL309" i="33" s="1"/>
  <c r="AI309" i="33"/>
  <c r="AF309" i="33"/>
  <c r="Y309" i="33"/>
  <c r="AJ308" i="33"/>
  <c r="AI308" i="33"/>
  <c r="AF308" i="33"/>
  <c r="Y308" i="33"/>
  <c r="AJ307" i="33"/>
  <c r="AI307" i="33"/>
  <c r="AF307" i="33"/>
  <c r="Y307" i="33"/>
  <c r="AJ306" i="33"/>
  <c r="AI306" i="33"/>
  <c r="AF306" i="33"/>
  <c r="Y306" i="33"/>
  <c r="AJ305" i="33"/>
  <c r="AL305" i="33" s="1"/>
  <c r="AI305" i="33"/>
  <c r="AF305" i="33"/>
  <c r="Y305" i="33"/>
  <c r="AJ304" i="33"/>
  <c r="AI304" i="33"/>
  <c r="AF304" i="33"/>
  <c r="Y304" i="33"/>
  <c r="AJ303" i="33"/>
  <c r="AL303" i="33" s="1"/>
  <c r="AI303" i="33"/>
  <c r="AF303" i="33"/>
  <c r="Y303" i="33"/>
  <c r="AJ302" i="33"/>
  <c r="AL302" i="33" s="1"/>
  <c r="AI302" i="33"/>
  <c r="AF302" i="33"/>
  <c r="Y302" i="33"/>
  <c r="AK301" i="33"/>
  <c r="AJ301" i="33"/>
  <c r="AI301" i="33"/>
  <c r="AF301" i="33"/>
  <c r="Y301" i="33"/>
  <c r="AK300" i="33"/>
  <c r="AJ300" i="33"/>
  <c r="AI300" i="33"/>
  <c r="AF300" i="33"/>
  <c r="Y300" i="33"/>
  <c r="AK299" i="33"/>
  <c r="AJ299" i="33"/>
  <c r="AI299" i="33"/>
  <c r="AF299" i="33"/>
  <c r="Y299" i="33"/>
  <c r="AK298" i="33"/>
  <c r="AJ298" i="33"/>
  <c r="AL298" i="33" s="1"/>
  <c r="AI298" i="33"/>
  <c r="AF298" i="33"/>
  <c r="Y298" i="33"/>
  <c r="AK297" i="33"/>
  <c r="AJ297" i="33"/>
  <c r="AI297" i="33"/>
  <c r="AF297" i="33"/>
  <c r="Y297" i="33"/>
  <c r="AK296" i="33"/>
  <c r="AJ296" i="33"/>
  <c r="AI296" i="33"/>
  <c r="AF296" i="33"/>
  <c r="Y296" i="33"/>
  <c r="AK295" i="33"/>
  <c r="AJ295" i="33"/>
  <c r="AI295" i="33"/>
  <c r="AF295" i="33"/>
  <c r="Y295" i="33"/>
  <c r="AK294" i="33"/>
  <c r="AJ294" i="33"/>
  <c r="AI294" i="33"/>
  <c r="AF294" i="33"/>
  <c r="Y294" i="33"/>
  <c r="AK293" i="33"/>
  <c r="AJ293" i="33"/>
  <c r="AI293" i="33"/>
  <c r="AF293" i="33"/>
  <c r="Y293" i="33"/>
  <c r="AK292" i="33"/>
  <c r="AJ292" i="33"/>
  <c r="AI292" i="33"/>
  <c r="AF292" i="33"/>
  <c r="Y292" i="33"/>
  <c r="AK291" i="33"/>
  <c r="AJ291" i="33"/>
  <c r="AI291" i="33"/>
  <c r="AF291" i="33"/>
  <c r="Y291" i="33"/>
  <c r="AK290" i="33"/>
  <c r="AJ290" i="33"/>
  <c r="AI290" i="33"/>
  <c r="AF290" i="33"/>
  <c r="Y290" i="33"/>
  <c r="AK289" i="33"/>
  <c r="AJ289" i="33"/>
  <c r="AI289" i="33"/>
  <c r="AF289" i="33"/>
  <c r="Y289" i="33"/>
  <c r="AK288" i="33"/>
  <c r="AJ288" i="33"/>
  <c r="AI288" i="33"/>
  <c r="AF288" i="33"/>
  <c r="Y288" i="33"/>
  <c r="AK287" i="33"/>
  <c r="AJ287" i="33"/>
  <c r="AI287" i="33"/>
  <c r="AF287" i="33"/>
  <c r="Y287" i="33"/>
  <c r="AK286" i="33"/>
  <c r="AJ286" i="33"/>
  <c r="AL286" i="33" s="1"/>
  <c r="AI286" i="33"/>
  <c r="AF286" i="33"/>
  <c r="Y286" i="33"/>
  <c r="AK285" i="33"/>
  <c r="AJ285" i="33"/>
  <c r="AI285" i="33"/>
  <c r="AF285" i="33"/>
  <c r="Y285" i="33"/>
  <c r="AK284" i="33"/>
  <c r="AJ284" i="33"/>
  <c r="AI284" i="33"/>
  <c r="AF284" i="33"/>
  <c r="Y284" i="33"/>
  <c r="AK283" i="33"/>
  <c r="AJ283" i="33"/>
  <c r="AI283" i="33"/>
  <c r="AF283" i="33"/>
  <c r="Y283" i="33"/>
  <c r="AK282" i="33"/>
  <c r="AJ282" i="33"/>
  <c r="AI282" i="33"/>
  <c r="AF282" i="33"/>
  <c r="Y282" i="33"/>
  <c r="AK281" i="33"/>
  <c r="AJ281" i="33"/>
  <c r="AI281" i="33"/>
  <c r="AF281" i="33"/>
  <c r="Y281" i="33"/>
  <c r="AK280" i="33"/>
  <c r="AJ280" i="33"/>
  <c r="AL280" i="33" s="1"/>
  <c r="AI280" i="33"/>
  <c r="AF280" i="33"/>
  <c r="Y280" i="33"/>
  <c r="AK279" i="33"/>
  <c r="AJ279" i="33"/>
  <c r="AI279" i="33"/>
  <c r="AF279" i="33"/>
  <c r="Y279" i="33"/>
  <c r="AJ278" i="33"/>
  <c r="AI278" i="33"/>
  <c r="AF278" i="33"/>
  <c r="Y278" i="33"/>
  <c r="AK277" i="33"/>
  <c r="AJ277" i="33"/>
  <c r="AI277" i="33"/>
  <c r="AF277" i="33"/>
  <c r="Y277" i="33"/>
  <c r="AK276" i="33"/>
  <c r="AJ276" i="33"/>
  <c r="AI276" i="33"/>
  <c r="AF276" i="33"/>
  <c r="Y276" i="33"/>
  <c r="AK275" i="33"/>
  <c r="AJ275" i="33"/>
  <c r="AL275" i="33" s="1"/>
  <c r="AI275" i="33"/>
  <c r="AF275" i="33"/>
  <c r="Y275" i="33"/>
  <c r="AJ274" i="33"/>
  <c r="AL274" i="33" s="1"/>
  <c r="AI274" i="33"/>
  <c r="AF274" i="33"/>
  <c r="Y274" i="33"/>
  <c r="AK273" i="33"/>
  <c r="AJ273" i="33"/>
  <c r="AI273" i="33"/>
  <c r="AF273" i="33"/>
  <c r="Y273" i="33"/>
  <c r="AJ272" i="33"/>
  <c r="AL272" i="33" s="1"/>
  <c r="AI272" i="33"/>
  <c r="AF272" i="33"/>
  <c r="Y272" i="33"/>
  <c r="AK271" i="33"/>
  <c r="AJ271" i="33"/>
  <c r="AI271" i="33"/>
  <c r="AF271" i="33"/>
  <c r="Y271" i="33"/>
  <c r="AK270" i="33"/>
  <c r="AJ270" i="33"/>
  <c r="AI270" i="33"/>
  <c r="AF270" i="33"/>
  <c r="Y270" i="33"/>
  <c r="AJ269" i="33"/>
  <c r="AL269" i="33" s="1"/>
  <c r="AI269" i="33"/>
  <c r="AF269" i="33"/>
  <c r="Y269" i="33"/>
  <c r="Q269" i="33"/>
  <c r="AJ268" i="33"/>
  <c r="AL268" i="33" s="1"/>
  <c r="AI268" i="33"/>
  <c r="AF268" i="33"/>
  <c r="Y268" i="33"/>
  <c r="AK267" i="33"/>
  <c r="AJ267" i="33"/>
  <c r="AI267" i="33"/>
  <c r="AF267" i="33"/>
  <c r="Y267" i="33"/>
  <c r="AK266" i="33"/>
  <c r="AJ266" i="33"/>
  <c r="AL266" i="33" s="1"/>
  <c r="AI266" i="33"/>
  <c r="AF266" i="33"/>
  <c r="Y266" i="33"/>
  <c r="Q266" i="33"/>
  <c r="AJ265" i="33"/>
  <c r="AI265" i="33"/>
  <c r="AF265" i="33"/>
  <c r="Y265" i="33"/>
  <c r="AJ264" i="33"/>
  <c r="AI264" i="33"/>
  <c r="AF264" i="33"/>
  <c r="Y264" i="33"/>
  <c r="AJ263" i="33"/>
  <c r="AI263" i="33"/>
  <c r="AF263" i="33"/>
  <c r="Y263" i="33"/>
  <c r="AJ262" i="33"/>
  <c r="AL262" i="33" s="1"/>
  <c r="AI262" i="33"/>
  <c r="AF262" i="33"/>
  <c r="Y262" i="33"/>
  <c r="AJ261" i="33"/>
  <c r="AI261" i="33"/>
  <c r="AF261" i="33"/>
  <c r="Y261" i="33"/>
  <c r="AJ260" i="33"/>
  <c r="AL260" i="33" s="1"/>
  <c r="AI260" i="33"/>
  <c r="AF260" i="33"/>
  <c r="Y260" i="33"/>
  <c r="AJ259" i="33"/>
  <c r="AL259" i="33" s="1"/>
  <c r="AI259" i="33"/>
  <c r="AF259" i="33"/>
  <c r="Y259" i="33"/>
  <c r="AJ258" i="33"/>
  <c r="AL258" i="33" s="1"/>
  <c r="AI258" i="33"/>
  <c r="AF258" i="33"/>
  <c r="Y258" i="33"/>
  <c r="AJ257" i="33"/>
  <c r="AI257" i="33"/>
  <c r="AF257" i="33"/>
  <c r="Y257" i="33"/>
  <c r="AJ256" i="33"/>
  <c r="AL256" i="33" s="1"/>
  <c r="AI256" i="33"/>
  <c r="AF256" i="33"/>
  <c r="Y256" i="33"/>
  <c r="AJ255" i="33"/>
  <c r="AL255" i="33" s="1"/>
  <c r="AI255" i="33"/>
  <c r="AF255" i="33"/>
  <c r="Y255" i="33"/>
  <c r="AJ254" i="33"/>
  <c r="AL254" i="33" s="1"/>
  <c r="AI254" i="33"/>
  <c r="AF254" i="33"/>
  <c r="Y254" i="33"/>
  <c r="AJ253" i="33"/>
  <c r="AI253" i="33"/>
  <c r="AF253" i="33"/>
  <c r="Y253" i="33"/>
  <c r="AJ252" i="33"/>
  <c r="AI252" i="33"/>
  <c r="AF252" i="33"/>
  <c r="Y252" i="33"/>
  <c r="AJ251" i="33"/>
  <c r="AI251" i="33"/>
  <c r="AF251" i="33"/>
  <c r="Y251" i="33"/>
  <c r="AK250" i="33"/>
  <c r="AJ250" i="33"/>
  <c r="AI250" i="33"/>
  <c r="AF250" i="33"/>
  <c r="Y250" i="33"/>
  <c r="AJ249" i="33"/>
  <c r="AL249" i="33" s="1"/>
  <c r="AI249" i="33"/>
  <c r="AF249" i="33"/>
  <c r="Y249" i="33"/>
  <c r="AK248" i="33"/>
  <c r="AJ248" i="33"/>
  <c r="AI248" i="33"/>
  <c r="AF248" i="33"/>
  <c r="Y248" i="33"/>
  <c r="AK247" i="33"/>
  <c r="AJ247" i="33"/>
  <c r="AI247" i="33"/>
  <c r="AF247" i="33"/>
  <c r="Y247" i="33"/>
  <c r="AK246" i="33"/>
  <c r="AJ246" i="33"/>
  <c r="AI246" i="33"/>
  <c r="AF246" i="33"/>
  <c r="Y246" i="33"/>
  <c r="AK245" i="33"/>
  <c r="AJ245" i="33"/>
  <c r="AI245" i="33"/>
  <c r="AF245" i="33"/>
  <c r="Y245" i="33"/>
  <c r="AJ244" i="33"/>
  <c r="AI244" i="33"/>
  <c r="AF244" i="33"/>
  <c r="Y244" i="33"/>
  <c r="AJ243" i="33"/>
  <c r="AL243" i="33" s="1"/>
  <c r="AI243" i="33"/>
  <c r="AF243" i="33"/>
  <c r="Y243" i="33"/>
  <c r="AK242" i="33"/>
  <c r="AJ242" i="33"/>
  <c r="AI242" i="33"/>
  <c r="AF242" i="33"/>
  <c r="Y242" i="33"/>
  <c r="AK241" i="33"/>
  <c r="AJ241" i="33"/>
  <c r="AL241" i="33" s="1"/>
  <c r="AI241" i="33"/>
  <c r="AF241" i="33"/>
  <c r="Y241" i="33"/>
  <c r="AJ240" i="33"/>
  <c r="AI240" i="33"/>
  <c r="AF240" i="33"/>
  <c r="Y240" i="33"/>
  <c r="AJ239" i="33"/>
  <c r="AI239" i="33"/>
  <c r="AF239" i="33"/>
  <c r="Y239" i="33"/>
  <c r="AJ238" i="33"/>
  <c r="AI238" i="33"/>
  <c r="AF238" i="33"/>
  <c r="Y238" i="33"/>
  <c r="AJ237" i="33"/>
  <c r="AL237" i="33" s="1"/>
  <c r="AI237" i="33"/>
  <c r="AF237" i="33"/>
  <c r="Y237" i="33"/>
  <c r="AJ236" i="33"/>
  <c r="AL236" i="33" s="1"/>
  <c r="AI236" i="33"/>
  <c r="AF236" i="33"/>
  <c r="Y236" i="33"/>
  <c r="AJ235" i="33"/>
  <c r="AL235" i="33" s="1"/>
  <c r="AI235" i="33"/>
  <c r="AF235" i="33"/>
  <c r="Y235" i="33"/>
  <c r="AJ234" i="33"/>
  <c r="AI234" i="33"/>
  <c r="AF234" i="33"/>
  <c r="Y234" i="33"/>
  <c r="AJ233" i="33"/>
  <c r="AI233" i="33"/>
  <c r="AF233" i="33"/>
  <c r="Y233" i="33"/>
  <c r="AJ232" i="33"/>
  <c r="AI232" i="33"/>
  <c r="AF232" i="33"/>
  <c r="Y232" i="33"/>
  <c r="AK231" i="33"/>
  <c r="AJ231" i="33"/>
  <c r="AI231" i="33"/>
  <c r="AF231" i="33"/>
  <c r="Y231" i="33"/>
  <c r="AJ230" i="33"/>
  <c r="AL230" i="33" s="1"/>
  <c r="AI230" i="33"/>
  <c r="AF230" i="33"/>
  <c r="Y230" i="33"/>
  <c r="AK229" i="33"/>
  <c r="AJ229" i="33"/>
  <c r="AI229" i="33"/>
  <c r="AF229" i="33"/>
  <c r="Y229" i="33"/>
  <c r="AI228" i="33"/>
  <c r="Y228" i="33"/>
  <c r="AK227" i="33"/>
  <c r="AJ227" i="33"/>
  <c r="AI227" i="33"/>
  <c r="Y227" i="33"/>
  <c r="AK226" i="33"/>
  <c r="AJ226" i="33"/>
  <c r="AI226" i="33"/>
  <c r="AF226" i="33"/>
  <c r="Y226" i="33"/>
  <c r="AK225" i="33"/>
  <c r="AJ225" i="33"/>
  <c r="AI225" i="33"/>
  <c r="AF225" i="33"/>
  <c r="Y225" i="33"/>
  <c r="AJ224" i="33"/>
  <c r="AL224" i="33" s="1"/>
  <c r="AI224" i="33"/>
  <c r="AF224" i="33"/>
  <c r="Y224" i="33"/>
  <c r="AK223" i="33"/>
  <c r="AJ223" i="33"/>
  <c r="AI223" i="33"/>
  <c r="AF223" i="33"/>
  <c r="Y223" i="33"/>
  <c r="AK222" i="33"/>
  <c r="AJ222" i="33"/>
  <c r="AL222" i="33" s="1"/>
  <c r="AI222" i="33"/>
  <c r="AF222" i="33"/>
  <c r="Y222" i="33"/>
  <c r="AK221" i="33"/>
  <c r="AJ221" i="33"/>
  <c r="AI221" i="33"/>
  <c r="AF221" i="33"/>
  <c r="Y221" i="33"/>
  <c r="AJ220" i="33"/>
  <c r="AL220" i="33" s="1"/>
  <c r="AI220" i="33"/>
  <c r="AF220" i="33"/>
  <c r="Y220" i="33"/>
  <c r="AK219" i="33"/>
  <c r="AJ219" i="33"/>
  <c r="AI219" i="33"/>
  <c r="AF219" i="33"/>
  <c r="Y219" i="33"/>
  <c r="AJ218" i="33"/>
  <c r="AI218" i="33"/>
  <c r="AF218" i="33"/>
  <c r="Y218" i="33"/>
  <c r="AK217" i="33"/>
  <c r="AJ217" i="33"/>
  <c r="AI217" i="33"/>
  <c r="AF217" i="33"/>
  <c r="Y217" i="33"/>
  <c r="AK216" i="33"/>
  <c r="AJ216" i="33"/>
  <c r="AI216" i="33"/>
  <c r="AF216" i="33"/>
  <c r="Y216" i="33"/>
  <c r="AJ215" i="33"/>
  <c r="AI215" i="33"/>
  <c r="AF215" i="33"/>
  <c r="Y215" i="33"/>
  <c r="AJ214" i="33"/>
  <c r="AL214" i="33" s="1"/>
  <c r="AI214" i="33"/>
  <c r="AF214" i="33"/>
  <c r="Y214" i="33"/>
  <c r="AJ213" i="33"/>
  <c r="AL213" i="33" s="1"/>
  <c r="AI213" i="33"/>
  <c r="AF213" i="33"/>
  <c r="Y213" i="33"/>
  <c r="AJ212" i="33"/>
  <c r="AL212" i="33" s="1"/>
  <c r="AI212" i="33"/>
  <c r="AF212" i="33"/>
  <c r="Y212" i="33"/>
  <c r="AJ211" i="33"/>
  <c r="AI211" i="33"/>
  <c r="AF211" i="33"/>
  <c r="Y211" i="33"/>
  <c r="AJ210" i="33"/>
  <c r="AI210" i="33"/>
  <c r="AF210" i="33"/>
  <c r="Y210" i="33"/>
  <c r="AK209" i="33"/>
  <c r="AJ209" i="33"/>
  <c r="AI209" i="33"/>
  <c r="AF209" i="33"/>
  <c r="Y209" i="33"/>
  <c r="AK208" i="33"/>
  <c r="AJ208" i="33"/>
  <c r="AI208" i="33"/>
  <c r="AF208" i="33"/>
  <c r="Y208" i="33"/>
  <c r="AK207" i="33"/>
  <c r="AJ207" i="33"/>
  <c r="AI207" i="33"/>
  <c r="AF207" i="33"/>
  <c r="Y207" i="33"/>
  <c r="AK206" i="33"/>
  <c r="AJ206" i="33"/>
  <c r="AL206" i="33" s="1"/>
  <c r="AI206" i="33"/>
  <c r="AF206" i="33"/>
  <c r="Y206" i="33"/>
  <c r="AK205" i="33"/>
  <c r="AJ205" i="33"/>
  <c r="AI205" i="33"/>
  <c r="AF205" i="33"/>
  <c r="Y205" i="33"/>
  <c r="AJ204" i="33"/>
  <c r="AI204" i="33"/>
  <c r="AF204" i="33"/>
  <c r="Y204" i="33"/>
  <c r="AK203" i="33"/>
  <c r="AJ203" i="33"/>
  <c r="AI203" i="33"/>
  <c r="AF203" i="33"/>
  <c r="Y203" i="33"/>
  <c r="AJ202" i="33"/>
  <c r="AL202" i="33" s="1"/>
  <c r="AI202" i="33"/>
  <c r="AF202" i="33"/>
  <c r="Y202" i="33"/>
  <c r="AJ201" i="33"/>
  <c r="AL201" i="33" s="1"/>
  <c r="AI201" i="33"/>
  <c r="AF201" i="33"/>
  <c r="Y201" i="33"/>
  <c r="AJ200" i="33"/>
  <c r="AL200" i="33" s="1"/>
  <c r="AI200" i="33"/>
  <c r="AF200" i="33"/>
  <c r="Y200" i="33"/>
  <c r="AJ199" i="33"/>
  <c r="AL199" i="33" s="1"/>
  <c r="AI199" i="33"/>
  <c r="AF199" i="33"/>
  <c r="Y199" i="33"/>
  <c r="AK198" i="33"/>
  <c r="AJ198" i="33"/>
  <c r="AI198" i="33"/>
  <c r="AF198" i="33"/>
  <c r="Y198" i="33"/>
  <c r="AJ197" i="33"/>
  <c r="AI197" i="33"/>
  <c r="AF197" i="33"/>
  <c r="Y197" i="33"/>
  <c r="AK196" i="33"/>
  <c r="AJ196" i="33"/>
  <c r="AL196" i="33" s="1"/>
  <c r="AI196" i="33"/>
  <c r="AF196" i="33"/>
  <c r="Y196" i="33"/>
  <c r="AK195" i="33"/>
  <c r="AJ195" i="33"/>
  <c r="AI195" i="33"/>
  <c r="AF195" i="33"/>
  <c r="Y195" i="33"/>
  <c r="AK194" i="33"/>
  <c r="AJ194" i="33"/>
  <c r="AI194" i="33"/>
  <c r="AF194" i="33"/>
  <c r="Y194" i="33"/>
  <c r="AK193" i="33"/>
  <c r="AJ193" i="33"/>
  <c r="AI193" i="33"/>
  <c r="AF193" i="33"/>
  <c r="Y193" i="33"/>
  <c r="AK192" i="33"/>
  <c r="AJ192" i="33"/>
  <c r="AI192" i="33"/>
  <c r="AF192" i="33"/>
  <c r="Y192" i="33"/>
  <c r="AK191" i="33"/>
  <c r="AJ191" i="33"/>
  <c r="AI191" i="33"/>
  <c r="AF191" i="33"/>
  <c r="Y191" i="33"/>
  <c r="AJ190" i="33"/>
  <c r="AI190" i="33"/>
  <c r="AF190" i="33"/>
  <c r="Y190" i="33"/>
  <c r="AJ189" i="33"/>
  <c r="AL189" i="33" s="1"/>
  <c r="AI189" i="33"/>
  <c r="AF189" i="33"/>
  <c r="Y189" i="33"/>
  <c r="AJ188" i="33"/>
  <c r="AL188" i="33" s="1"/>
  <c r="AI188" i="33"/>
  <c r="AF188" i="33"/>
  <c r="Y188" i="33"/>
  <c r="AJ187" i="33"/>
  <c r="AL187" i="33" s="1"/>
  <c r="AI187" i="33"/>
  <c r="AF187" i="33"/>
  <c r="Y187" i="33"/>
  <c r="AJ186" i="33"/>
  <c r="AI186" i="33"/>
  <c r="AF186" i="33"/>
  <c r="Y186" i="33"/>
  <c r="AJ185" i="33"/>
  <c r="AI185" i="33"/>
  <c r="AF185" i="33"/>
  <c r="Y185" i="33"/>
  <c r="AJ184" i="33"/>
  <c r="AI184" i="33"/>
  <c r="AF184" i="33"/>
  <c r="Y184" i="33"/>
  <c r="AJ183" i="33"/>
  <c r="AL183" i="33" s="1"/>
  <c r="AI183" i="33"/>
  <c r="AF183" i="33"/>
  <c r="Y183" i="33"/>
  <c r="AJ182" i="33"/>
  <c r="AI182" i="33"/>
  <c r="AF182" i="33"/>
  <c r="Y182" i="33"/>
  <c r="AJ181" i="33"/>
  <c r="AL181" i="33" s="1"/>
  <c r="AI181" i="33"/>
  <c r="AF181" i="33"/>
  <c r="Y181" i="33"/>
  <c r="AJ180" i="33"/>
  <c r="AI180" i="33"/>
  <c r="AF180" i="33"/>
  <c r="Y180" i="33"/>
  <c r="AK179" i="33"/>
  <c r="AJ179" i="33"/>
  <c r="AI179" i="33"/>
  <c r="AF179" i="33"/>
  <c r="Y179" i="33"/>
  <c r="AJ178" i="33"/>
  <c r="AI178" i="33"/>
  <c r="AF178" i="33"/>
  <c r="Y178" i="33"/>
  <c r="AJ177" i="33"/>
  <c r="AI177" i="33"/>
  <c r="AF177" i="33"/>
  <c r="Y177" i="33"/>
  <c r="AK176" i="33"/>
  <c r="AJ176" i="33"/>
  <c r="AI176" i="33"/>
  <c r="AF176" i="33"/>
  <c r="Y176" i="33"/>
  <c r="AJ175" i="33"/>
  <c r="AL175" i="33" s="1"/>
  <c r="AI175" i="33"/>
  <c r="AF175" i="33"/>
  <c r="Y175" i="33"/>
  <c r="AJ174" i="33"/>
  <c r="AL174" i="33" s="1"/>
  <c r="AI174" i="33"/>
  <c r="AF174" i="33"/>
  <c r="Y174" i="33"/>
  <c r="AJ173" i="33"/>
  <c r="AL173" i="33" s="1"/>
  <c r="AI173" i="33"/>
  <c r="AF173" i="33"/>
  <c r="Y173" i="33"/>
  <c r="AJ172" i="33"/>
  <c r="AI172" i="33"/>
  <c r="AF172" i="33"/>
  <c r="Y172" i="33"/>
  <c r="AJ171" i="33"/>
  <c r="AL171" i="33" s="1"/>
  <c r="AI171" i="33"/>
  <c r="AF171" i="33"/>
  <c r="Y171" i="33"/>
  <c r="AJ170" i="33"/>
  <c r="AI170" i="33"/>
  <c r="AF170" i="33"/>
  <c r="Y170" i="33"/>
  <c r="AJ169" i="33"/>
  <c r="AL169" i="33" s="1"/>
  <c r="AI169" i="33"/>
  <c r="AF169" i="33"/>
  <c r="Y169" i="33"/>
  <c r="AJ168" i="33"/>
  <c r="AL168" i="33" s="1"/>
  <c r="AI168" i="33"/>
  <c r="AF168" i="33"/>
  <c r="Y168" i="33"/>
  <c r="AJ167" i="33"/>
  <c r="AL167" i="33" s="1"/>
  <c r="AI167" i="33"/>
  <c r="AF167" i="33"/>
  <c r="Y167" i="33"/>
  <c r="AJ166" i="33"/>
  <c r="AL166" i="33" s="1"/>
  <c r="AI166" i="33"/>
  <c r="AF166" i="33"/>
  <c r="Y166" i="33"/>
  <c r="AJ165" i="33"/>
  <c r="AI165" i="33"/>
  <c r="AF165" i="33"/>
  <c r="Y165" i="33"/>
  <c r="AJ164" i="33"/>
  <c r="AI164" i="33"/>
  <c r="AF164" i="33"/>
  <c r="Y164" i="33"/>
  <c r="AJ163" i="33"/>
  <c r="AL163" i="33" s="1"/>
  <c r="AI163" i="33"/>
  <c r="AF163" i="33"/>
  <c r="Y163" i="33"/>
  <c r="AJ162" i="33"/>
  <c r="AL162" i="33" s="1"/>
  <c r="AI162" i="33"/>
  <c r="AF162" i="33"/>
  <c r="Y162" i="33"/>
  <c r="AK161" i="33"/>
  <c r="AJ161" i="33"/>
  <c r="AI161" i="33"/>
  <c r="AF161" i="33"/>
  <c r="Y161" i="33"/>
  <c r="AK160" i="33"/>
  <c r="AJ160" i="33"/>
  <c r="AI160" i="33"/>
  <c r="AF160" i="33"/>
  <c r="Y160" i="33"/>
  <c r="AJ159" i="33"/>
  <c r="AL159" i="33" s="1"/>
  <c r="AI159" i="33"/>
  <c r="AF159" i="33"/>
  <c r="Y159" i="33"/>
  <c r="AK158" i="33"/>
  <c r="AJ158" i="33"/>
  <c r="AI158" i="33"/>
  <c r="AF158" i="33"/>
  <c r="Y158" i="33"/>
  <c r="AJ157" i="33"/>
  <c r="AL157" i="33" s="1"/>
  <c r="AI157" i="33"/>
  <c r="AF157" i="33"/>
  <c r="Y157" i="33"/>
  <c r="AJ156" i="33"/>
  <c r="AI156" i="33"/>
  <c r="AF156" i="33"/>
  <c r="Y156" i="33"/>
  <c r="AK155" i="33"/>
  <c r="AJ155" i="33"/>
  <c r="AI155" i="33"/>
  <c r="AF155" i="33"/>
  <c r="Y155" i="33"/>
  <c r="AK154" i="33"/>
  <c r="AJ154" i="33"/>
  <c r="AI154" i="33"/>
  <c r="AF154" i="33"/>
  <c r="Y154" i="33"/>
  <c r="AK153" i="33"/>
  <c r="AJ153" i="33"/>
  <c r="AL153" i="33" s="1"/>
  <c r="AI153" i="33"/>
  <c r="AF153" i="33"/>
  <c r="Y153" i="33"/>
  <c r="AJ152" i="33"/>
  <c r="AI152" i="33"/>
  <c r="AF152" i="33"/>
  <c r="Y152" i="33"/>
  <c r="AK151" i="33"/>
  <c r="AJ151" i="33"/>
  <c r="AI151" i="33"/>
  <c r="AF151" i="33"/>
  <c r="Y151" i="33"/>
  <c r="AJ150" i="33"/>
  <c r="AL150" i="33" s="1"/>
  <c r="AI150" i="33"/>
  <c r="AF150" i="33"/>
  <c r="Y150" i="33"/>
  <c r="AJ149" i="33"/>
  <c r="AI149" i="33"/>
  <c r="AF149" i="33"/>
  <c r="Y149" i="33"/>
  <c r="AJ148" i="33"/>
  <c r="AL148" i="33" s="1"/>
  <c r="AI148" i="33"/>
  <c r="AF148" i="33"/>
  <c r="Y148" i="33"/>
  <c r="AJ147" i="33"/>
  <c r="AL147" i="33" s="1"/>
  <c r="AI147" i="33"/>
  <c r="AF147" i="33"/>
  <c r="Y147" i="33"/>
  <c r="AJ146" i="33"/>
  <c r="AI146" i="33"/>
  <c r="AF146" i="33"/>
  <c r="Y146" i="33"/>
  <c r="AJ145" i="33"/>
  <c r="AI145" i="33"/>
  <c r="AF145" i="33"/>
  <c r="Y145" i="33"/>
  <c r="AJ144" i="33"/>
  <c r="AL144" i="33" s="1"/>
  <c r="AI144" i="33"/>
  <c r="AF144" i="33"/>
  <c r="Y144" i="33"/>
  <c r="AJ143" i="33"/>
  <c r="AL143" i="33" s="1"/>
  <c r="AI143" i="33"/>
  <c r="AF143" i="33"/>
  <c r="Y143" i="33"/>
  <c r="AJ142" i="33"/>
  <c r="AL142" i="33" s="1"/>
  <c r="AI142" i="33"/>
  <c r="AF142" i="33"/>
  <c r="Y142" i="33"/>
  <c r="AJ141" i="33"/>
  <c r="AL141" i="33" s="1"/>
  <c r="AI141" i="33"/>
  <c r="AF141" i="33"/>
  <c r="Y141" i="33"/>
  <c r="AJ140" i="33"/>
  <c r="AI140" i="33"/>
  <c r="AF140" i="33"/>
  <c r="Y140" i="33"/>
  <c r="AJ139" i="33"/>
  <c r="AI139" i="33"/>
  <c r="AF139" i="33"/>
  <c r="Y139" i="33"/>
  <c r="AJ138" i="33"/>
  <c r="AL138" i="33" s="1"/>
  <c r="AI138" i="33"/>
  <c r="AF138" i="33"/>
  <c r="Y138" i="33"/>
  <c r="AJ137" i="33"/>
  <c r="AI137" i="33"/>
  <c r="AF137" i="33"/>
  <c r="Y137" i="33"/>
  <c r="AJ136" i="33"/>
  <c r="AL136" i="33" s="1"/>
  <c r="AI136" i="33"/>
  <c r="AF136" i="33"/>
  <c r="Y136" i="33"/>
  <c r="AJ135" i="33"/>
  <c r="AL135" i="33" s="1"/>
  <c r="AI135" i="33"/>
  <c r="AF135" i="33"/>
  <c r="Y135" i="33"/>
  <c r="AJ134" i="33"/>
  <c r="AI134" i="33"/>
  <c r="AF134" i="33"/>
  <c r="Y134" i="33"/>
  <c r="AJ133" i="33"/>
  <c r="AI133" i="33"/>
  <c r="AF133" i="33"/>
  <c r="Y133" i="33"/>
  <c r="AJ132" i="33"/>
  <c r="AL132" i="33" s="1"/>
  <c r="AI132" i="33"/>
  <c r="AF132" i="33"/>
  <c r="Y132" i="33"/>
  <c r="AJ131" i="33"/>
  <c r="AL131" i="33" s="1"/>
  <c r="AI131" i="33"/>
  <c r="AF131" i="33"/>
  <c r="Y131" i="33"/>
  <c r="AJ130" i="33"/>
  <c r="AL130" i="33" s="1"/>
  <c r="AI130" i="33"/>
  <c r="AF130" i="33"/>
  <c r="Y130" i="33"/>
  <c r="AJ129" i="33"/>
  <c r="AL129" i="33" s="1"/>
  <c r="AI129" i="33"/>
  <c r="AF129" i="33"/>
  <c r="Y129" i="33"/>
  <c r="AJ128" i="33"/>
  <c r="AI128" i="33"/>
  <c r="AF128" i="33"/>
  <c r="Y128" i="33"/>
  <c r="AJ127" i="33"/>
  <c r="AI127" i="33"/>
  <c r="AF127" i="33"/>
  <c r="Y127" i="33"/>
  <c r="AJ126" i="33"/>
  <c r="AL126" i="33" s="1"/>
  <c r="AI126" i="33"/>
  <c r="AF126" i="33"/>
  <c r="Y126" i="33"/>
  <c r="AJ125" i="33"/>
  <c r="AI125" i="33"/>
  <c r="AF125" i="33"/>
  <c r="Y125" i="33"/>
  <c r="AJ124" i="33"/>
  <c r="AL124" i="33" s="1"/>
  <c r="AI124" i="33"/>
  <c r="AF124" i="33"/>
  <c r="Y124" i="33"/>
  <c r="AJ123" i="33"/>
  <c r="AL123" i="33" s="1"/>
  <c r="AI123" i="33"/>
  <c r="AF123" i="33"/>
  <c r="Y123" i="33"/>
  <c r="AJ122" i="33"/>
  <c r="AI122" i="33"/>
  <c r="AF122" i="33"/>
  <c r="Y122" i="33"/>
  <c r="AJ121" i="33"/>
  <c r="AI121" i="33"/>
  <c r="AF121" i="33"/>
  <c r="Y121" i="33"/>
  <c r="AJ120" i="33"/>
  <c r="AL120" i="33" s="1"/>
  <c r="AI120" i="33"/>
  <c r="AF120" i="33"/>
  <c r="Y120" i="33"/>
  <c r="AJ119" i="33"/>
  <c r="AL119" i="33" s="1"/>
  <c r="AI119" i="33"/>
  <c r="AF119" i="33"/>
  <c r="Y119" i="33"/>
  <c r="AJ118" i="33"/>
  <c r="AL118" i="33" s="1"/>
  <c r="AI118" i="33"/>
  <c r="AF118" i="33"/>
  <c r="Y118" i="33"/>
  <c r="AJ117" i="33"/>
  <c r="AL117" i="33" s="1"/>
  <c r="AI117" i="33"/>
  <c r="AF117" i="33"/>
  <c r="Y117" i="33"/>
  <c r="AJ116" i="33"/>
  <c r="AI116" i="33"/>
  <c r="AF116" i="33"/>
  <c r="Y116" i="33"/>
  <c r="AJ115" i="33"/>
  <c r="AI115" i="33"/>
  <c r="AF115" i="33"/>
  <c r="Y115" i="33"/>
  <c r="AK114" i="33"/>
  <c r="AJ114" i="33"/>
  <c r="AI114" i="33"/>
  <c r="AF114" i="33"/>
  <c r="Y114" i="33"/>
  <c r="AK113" i="33"/>
  <c r="AJ113" i="33"/>
  <c r="AI113" i="33"/>
  <c r="AF113" i="33"/>
  <c r="Y113" i="33"/>
  <c r="AJ112" i="33"/>
  <c r="AL112" i="33" s="1"/>
  <c r="AI112" i="33"/>
  <c r="AF112" i="33"/>
  <c r="Y112" i="33"/>
  <c r="AK111" i="33"/>
  <c r="AJ111" i="33"/>
  <c r="AI111" i="33"/>
  <c r="AF111" i="33"/>
  <c r="Y111" i="33"/>
  <c r="AK110" i="33"/>
  <c r="AJ110" i="33"/>
  <c r="AI110" i="33"/>
  <c r="AF110" i="33"/>
  <c r="Y110" i="33"/>
  <c r="AK109" i="33"/>
  <c r="AJ109" i="33"/>
  <c r="AI109" i="33"/>
  <c r="AF109" i="33"/>
  <c r="Y109" i="33"/>
  <c r="AJ108" i="33"/>
  <c r="AL108" i="33" s="1"/>
  <c r="AI108" i="33"/>
  <c r="AF108" i="33"/>
  <c r="Y108" i="33"/>
  <c r="AJ107" i="33"/>
  <c r="AL107" i="33" s="1"/>
  <c r="AI107" i="33"/>
  <c r="AF107" i="33"/>
  <c r="Y107" i="33"/>
  <c r="AJ106" i="33"/>
  <c r="AL106" i="33" s="1"/>
  <c r="AI106" i="33"/>
  <c r="AF106" i="33"/>
  <c r="Y106" i="33"/>
  <c r="AJ105" i="33"/>
  <c r="AI105" i="33"/>
  <c r="AF105" i="33"/>
  <c r="Y105" i="33"/>
  <c r="AJ104" i="33"/>
  <c r="AI104" i="33"/>
  <c r="AF104" i="33"/>
  <c r="Y104" i="33"/>
  <c r="AK103" i="33"/>
  <c r="AJ103" i="33"/>
  <c r="AI103" i="33"/>
  <c r="AF103" i="33"/>
  <c r="Y103" i="33"/>
  <c r="AJ102" i="33"/>
  <c r="AL102" i="33" s="1"/>
  <c r="AI102" i="33"/>
  <c r="AF102" i="33"/>
  <c r="Y102" i="33"/>
  <c r="AJ101" i="33"/>
  <c r="AL101" i="33" s="1"/>
  <c r="AI101" i="33"/>
  <c r="AF101" i="33"/>
  <c r="Y101" i="33"/>
  <c r="AJ100" i="33"/>
  <c r="AL100" i="33" s="1"/>
  <c r="AI100" i="33"/>
  <c r="AF100" i="33"/>
  <c r="Y100" i="33"/>
  <c r="AJ99" i="33"/>
  <c r="AL99" i="33" s="1"/>
  <c r="AI99" i="33"/>
  <c r="AF99" i="33"/>
  <c r="Y99" i="33"/>
  <c r="AJ98" i="33"/>
  <c r="AI98" i="33"/>
  <c r="AF98" i="33"/>
  <c r="Y98" i="33"/>
  <c r="AJ97" i="33"/>
  <c r="AI97" i="33"/>
  <c r="AF97" i="33"/>
  <c r="Y97" i="33"/>
  <c r="AJ96" i="33"/>
  <c r="AL96" i="33" s="1"/>
  <c r="AI96" i="33"/>
  <c r="AF96" i="33"/>
  <c r="X96" i="33"/>
  <c r="Y96" i="33" s="1"/>
  <c r="AJ95" i="33"/>
  <c r="AI95" i="33"/>
  <c r="AF95" i="33"/>
  <c r="Y95" i="33"/>
  <c r="X95" i="33"/>
  <c r="AK94" i="33"/>
  <c r="AJ94" i="33"/>
  <c r="AL94" i="33" s="1"/>
  <c r="AI94" i="33"/>
  <c r="AF94" i="33"/>
  <c r="Y94" i="33"/>
  <c r="AK93" i="33"/>
  <c r="AJ93" i="33"/>
  <c r="AI93" i="33"/>
  <c r="AF93" i="33"/>
  <c r="Y93" i="33"/>
  <c r="AK92" i="33"/>
  <c r="AJ92" i="33"/>
  <c r="AI92" i="33"/>
  <c r="AF92" i="33"/>
  <c r="Y92" i="33"/>
  <c r="AJ91" i="33"/>
  <c r="AL91" i="33" s="1"/>
  <c r="AI91" i="33"/>
  <c r="AF91" i="33"/>
  <c r="Y91" i="33"/>
  <c r="AJ90" i="33"/>
  <c r="AL90" i="33" s="1"/>
  <c r="AI90" i="33"/>
  <c r="AF90" i="33"/>
  <c r="Y90" i="33"/>
  <c r="AJ89" i="33"/>
  <c r="AI89" i="33"/>
  <c r="AF89" i="33"/>
  <c r="Y89" i="33"/>
  <c r="AJ88" i="33"/>
  <c r="AI88" i="33"/>
  <c r="AF88" i="33"/>
  <c r="Y88" i="33"/>
  <c r="AJ87" i="33"/>
  <c r="AL87" i="33" s="1"/>
  <c r="AI87" i="33"/>
  <c r="AF87" i="33"/>
  <c r="Y87" i="33"/>
  <c r="AK86" i="33"/>
  <c r="AJ86" i="33"/>
  <c r="AI86" i="33"/>
  <c r="AF86" i="33"/>
  <c r="Y86" i="33"/>
  <c r="AK85" i="33"/>
  <c r="AJ85" i="33"/>
  <c r="AI85" i="33"/>
  <c r="AF85" i="33"/>
  <c r="Y85" i="33"/>
  <c r="AK84" i="33"/>
  <c r="AJ84" i="33"/>
  <c r="AI84" i="33"/>
  <c r="AF84" i="33"/>
  <c r="Y84" i="33"/>
  <c r="AK83" i="33"/>
  <c r="AJ83" i="33"/>
  <c r="AL83" i="33" s="1"/>
  <c r="AI83" i="33"/>
  <c r="AF83" i="33"/>
  <c r="Y83" i="33"/>
  <c r="AK82" i="33"/>
  <c r="AJ82" i="33"/>
  <c r="AI82" i="33"/>
  <c r="AF82" i="33"/>
  <c r="Y82" i="33"/>
  <c r="AK81" i="33"/>
  <c r="AJ81" i="33"/>
  <c r="AL81" i="33" s="1"/>
  <c r="AI81" i="33"/>
  <c r="AF81" i="33"/>
  <c r="Y81" i="33"/>
  <c r="AK80" i="33"/>
  <c r="AJ80" i="33"/>
  <c r="AI80" i="33"/>
  <c r="AF80" i="33"/>
  <c r="Y80" i="33"/>
  <c r="AK79" i="33"/>
  <c r="AJ79" i="33"/>
  <c r="AI79" i="33"/>
  <c r="AF79" i="33"/>
  <c r="Y79" i="33"/>
  <c r="AJ78" i="33"/>
  <c r="AL78" i="33" s="1"/>
  <c r="AI78" i="33"/>
  <c r="AF78" i="33"/>
  <c r="Y78" i="33"/>
  <c r="AJ77" i="33"/>
  <c r="AL77" i="33" s="1"/>
  <c r="AI77" i="33"/>
  <c r="AF77" i="33"/>
  <c r="Y77" i="33"/>
  <c r="AJ76" i="33"/>
  <c r="AL76" i="33" s="1"/>
  <c r="AI76" i="33"/>
  <c r="AF76" i="33"/>
  <c r="Y76" i="33"/>
  <c r="AJ75" i="33"/>
  <c r="AL75" i="33" s="1"/>
  <c r="AI75" i="33"/>
  <c r="AF75" i="33"/>
  <c r="Y75" i="33"/>
  <c r="AJ74" i="33"/>
  <c r="AI74" i="33"/>
  <c r="AF74" i="33"/>
  <c r="Y74" i="33"/>
  <c r="AJ73" i="33"/>
  <c r="AL73" i="33" s="1"/>
  <c r="AI73" i="33"/>
  <c r="AF73" i="33"/>
  <c r="Y73" i="33"/>
  <c r="AJ72" i="33"/>
  <c r="AL72" i="33" s="1"/>
  <c r="AI72" i="33"/>
  <c r="AF72" i="33"/>
  <c r="Y72" i="33"/>
  <c r="AJ71" i="33"/>
  <c r="AL71" i="33" s="1"/>
  <c r="AI71" i="33"/>
  <c r="AF71" i="33"/>
  <c r="Y71" i="33"/>
  <c r="AK70" i="33"/>
  <c r="AJ70" i="33"/>
  <c r="AI70" i="33"/>
  <c r="AF70" i="33"/>
  <c r="Y70" i="33"/>
  <c r="AK69" i="33"/>
  <c r="AJ69" i="33"/>
  <c r="AI69" i="33"/>
  <c r="AF69" i="33"/>
  <c r="Y69" i="33"/>
  <c r="AK68" i="33"/>
  <c r="AJ68" i="33"/>
  <c r="AI68" i="33"/>
  <c r="AF68" i="33"/>
  <c r="Y68" i="33"/>
  <c r="AJ67" i="33"/>
  <c r="AL67" i="33" s="1"/>
  <c r="AI67" i="33"/>
  <c r="AF67" i="33"/>
  <c r="Y67" i="33"/>
  <c r="AK66" i="33"/>
  <c r="AJ66" i="33"/>
  <c r="AI66" i="33"/>
  <c r="AF66" i="33"/>
  <c r="Y66" i="33"/>
  <c r="AK65" i="33"/>
  <c r="AJ65" i="33"/>
  <c r="AI65" i="33"/>
  <c r="AF65" i="33"/>
  <c r="Y65" i="33"/>
  <c r="AK64" i="33"/>
  <c r="AJ64" i="33"/>
  <c r="AI64" i="33"/>
  <c r="AF64" i="33"/>
  <c r="Y64" i="33"/>
  <c r="AJ63" i="33"/>
  <c r="AI63" i="33"/>
  <c r="AF63" i="33"/>
  <c r="Y63" i="33"/>
  <c r="AK62" i="33"/>
  <c r="AJ62" i="33"/>
  <c r="AI62" i="33"/>
  <c r="AF62" i="33"/>
  <c r="Y62" i="33"/>
  <c r="AJ61" i="33"/>
  <c r="AI61" i="33"/>
  <c r="AF61" i="33"/>
  <c r="Y61" i="33"/>
  <c r="AK60" i="33"/>
  <c r="AJ60" i="33"/>
  <c r="AI60" i="33"/>
  <c r="AF60" i="33"/>
  <c r="Y60" i="33"/>
  <c r="AJ59" i="33"/>
  <c r="AL59" i="33" s="1"/>
  <c r="AI59" i="33"/>
  <c r="AF59" i="33"/>
  <c r="Y59" i="33"/>
  <c r="AJ58" i="33"/>
  <c r="AL58" i="33" s="1"/>
  <c r="AI58" i="33"/>
  <c r="AF58" i="33"/>
  <c r="Y58" i="33"/>
  <c r="AJ57" i="33"/>
  <c r="AL57" i="33" s="1"/>
  <c r="AI57" i="33"/>
  <c r="AF57" i="33"/>
  <c r="Y57" i="33"/>
  <c r="AK56" i="33"/>
  <c r="AJ56" i="33"/>
  <c r="AI56" i="33"/>
  <c r="AF56" i="33"/>
  <c r="Y56" i="33"/>
  <c r="AK55" i="33"/>
  <c r="AJ55" i="33"/>
  <c r="AI55" i="33"/>
  <c r="AF55" i="33"/>
  <c r="Y55" i="33"/>
  <c r="AK54" i="33"/>
  <c r="AJ54" i="33"/>
  <c r="AI54" i="33"/>
  <c r="AF54" i="33"/>
  <c r="Y54" i="33"/>
  <c r="AJ53" i="33"/>
  <c r="AL53" i="33" s="1"/>
  <c r="AI53" i="33"/>
  <c r="AF53" i="33"/>
  <c r="Y53" i="33"/>
  <c r="AK52" i="33"/>
  <c r="AJ52" i="33"/>
  <c r="AI52" i="33"/>
  <c r="AF52" i="33"/>
  <c r="Y52" i="33"/>
  <c r="AK51" i="33"/>
  <c r="AJ51" i="33"/>
  <c r="AI51" i="33"/>
  <c r="AF51" i="33"/>
  <c r="Y51" i="33"/>
  <c r="AK50" i="33"/>
  <c r="AJ50" i="33"/>
  <c r="AI50" i="33"/>
  <c r="AF50" i="33"/>
  <c r="Y50" i="33"/>
  <c r="AK49" i="33"/>
  <c r="AJ49" i="33"/>
  <c r="AI49" i="33"/>
  <c r="AF49" i="33"/>
  <c r="Y49" i="33"/>
  <c r="AJ48" i="33"/>
  <c r="AI48" i="33"/>
  <c r="AF48" i="33"/>
  <c r="Y48" i="33"/>
  <c r="AK47" i="33"/>
  <c r="AJ47" i="33"/>
  <c r="AI47" i="33"/>
  <c r="AF47" i="33"/>
  <c r="Y47" i="33"/>
  <c r="AK46" i="33"/>
  <c r="AJ46" i="33"/>
  <c r="AI46" i="33"/>
  <c r="AF46" i="33"/>
  <c r="Y46" i="33"/>
  <c r="AK45" i="33"/>
  <c r="AJ45" i="33"/>
  <c r="AI45" i="33"/>
  <c r="AF45" i="33"/>
  <c r="Y45" i="33"/>
  <c r="AK44" i="33"/>
  <c r="AJ44" i="33"/>
  <c r="AI44" i="33"/>
  <c r="AF44" i="33"/>
  <c r="Y44" i="33"/>
  <c r="AJ43" i="33"/>
  <c r="AI43" i="33"/>
  <c r="AF43" i="33"/>
  <c r="Y43" i="33"/>
  <c r="AJ42" i="33"/>
  <c r="AL42" i="33" s="1"/>
  <c r="AI42" i="33"/>
  <c r="AF42" i="33"/>
  <c r="Y42" i="33"/>
  <c r="AJ41" i="33"/>
  <c r="AI41" i="33"/>
  <c r="AF41" i="33"/>
  <c r="Y41" i="33"/>
  <c r="AK40" i="33"/>
  <c r="AJ40" i="33"/>
  <c r="AI40" i="33"/>
  <c r="AF40" i="33"/>
  <c r="Y40" i="33"/>
  <c r="AJ39" i="33"/>
  <c r="AL39" i="33" s="1"/>
  <c r="AI39" i="33"/>
  <c r="AF39" i="33"/>
  <c r="Y39" i="33"/>
  <c r="AJ38" i="33"/>
  <c r="AL38" i="33" s="1"/>
  <c r="AI38" i="33"/>
  <c r="AF38" i="33"/>
  <c r="Y38" i="33"/>
  <c r="AJ37" i="33"/>
  <c r="AI37" i="33"/>
  <c r="AF37" i="33"/>
  <c r="Y37" i="33"/>
  <c r="AJ36" i="33"/>
  <c r="AI36" i="33"/>
  <c r="AF36" i="33"/>
  <c r="Y36" i="33"/>
  <c r="AJ35" i="33"/>
  <c r="AL35" i="33" s="1"/>
  <c r="AI35" i="33"/>
  <c r="AF35" i="33"/>
  <c r="Y35" i="33"/>
  <c r="AJ34" i="33"/>
  <c r="AL34" i="33" s="1"/>
  <c r="AI34" i="33"/>
  <c r="AF34" i="33"/>
  <c r="Y34" i="33"/>
  <c r="AJ33" i="33"/>
  <c r="AL33" i="33" s="1"/>
  <c r="AI33" i="33"/>
  <c r="AF33" i="33"/>
  <c r="Y33" i="33"/>
  <c r="AJ32" i="33"/>
  <c r="AL32" i="33" s="1"/>
  <c r="AI32" i="33"/>
  <c r="AF32" i="33"/>
  <c r="Y32" i="33"/>
  <c r="AJ31" i="33"/>
  <c r="AI31" i="33"/>
  <c r="AF31" i="33"/>
  <c r="Y31" i="33"/>
  <c r="AJ30" i="33"/>
  <c r="AI30" i="33"/>
  <c r="AF30" i="33"/>
  <c r="Y30" i="33"/>
  <c r="AJ29" i="33"/>
  <c r="AL29" i="33" s="1"/>
  <c r="AI29" i="33"/>
  <c r="AF29" i="33"/>
  <c r="Y29" i="33"/>
  <c r="AJ28" i="33"/>
  <c r="AI28" i="33"/>
  <c r="AF28" i="33"/>
  <c r="Y28" i="33"/>
  <c r="AJ27" i="33"/>
  <c r="AL27" i="33" s="1"/>
  <c r="AI27" i="33"/>
  <c r="AF27" i="33"/>
  <c r="Y27" i="33"/>
  <c r="AJ26" i="33"/>
  <c r="AL26" i="33" s="1"/>
  <c r="AI26" i="33"/>
  <c r="AF26" i="33"/>
  <c r="Y26" i="33"/>
  <c r="AJ25" i="33"/>
  <c r="AI25" i="33"/>
  <c r="AF25" i="33"/>
  <c r="Y25" i="33"/>
  <c r="AK24" i="33"/>
  <c r="AJ24" i="33"/>
  <c r="AI24" i="33"/>
  <c r="AF24" i="33"/>
  <c r="Y24" i="33"/>
  <c r="AK23" i="33"/>
  <c r="AJ23" i="33"/>
  <c r="AI23" i="33"/>
  <c r="AF23" i="33"/>
  <c r="Y23" i="33"/>
  <c r="AJ22" i="33"/>
  <c r="AL22" i="33" s="1"/>
  <c r="AI22" i="33"/>
  <c r="AF22" i="33"/>
  <c r="Y22" i="33"/>
  <c r="AJ21" i="33"/>
  <c r="AL21" i="33" s="1"/>
  <c r="AI21" i="33"/>
  <c r="AF21" i="33"/>
  <c r="Y21" i="33"/>
  <c r="AK20" i="33"/>
  <c r="AJ20" i="33"/>
  <c r="AI20" i="33"/>
  <c r="AF20" i="33"/>
  <c r="Y20" i="33"/>
  <c r="AJ19" i="33"/>
  <c r="AL19" i="33" s="1"/>
  <c r="AI19" i="33"/>
  <c r="AF19" i="33"/>
  <c r="Y19" i="33"/>
  <c r="AK18" i="33"/>
  <c r="AJ18" i="33"/>
  <c r="AI18" i="33"/>
  <c r="AF18" i="33"/>
  <c r="Y18" i="33"/>
  <c r="AJ17" i="33"/>
  <c r="AL17" i="33" s="1"/>
  <c r="AI17" i="33"/>
  <c r="AF17" i="33"/>
  <c r="Y17" i="33"/>
  <c r="AJ16" i="33"/>
  <c r="AL16" i="33" s="1"/>
  <c r="AI16" i="33"/>
  <c r="AF16" i="33"/>
  <c r="Y16" i="33"/>
  <c r="AK15" i="33"/>
  <c r="AJ15" i="33"/>
  <c r="AI15" i="33"/>
  <c r="AF15" i="33"/>
  <c r="Y15" i="33"/>
  <c r="AK14" i="33"/>
  <c r="AJ14" i="33"/>
  <c r="AI14" i="33"/>
  <c r="AF14" i="33"/>
  <c r="Y14" i="33"/>
  <c r="AK13" i="33"/>
  <c r="AJ13" i="33"/>
  <c r="AI13" i="33"/>
  <c r="AF13" i="33"/>
  <c r="Y13" i="33"/>
  <c r="AK12" i="33"/>
  <c r="AJ12" i="33"/>
  <c r="AI12" i="33"/>
  <c r="AF12" i="33"/>
  <c r="Y12" i="33"/>
  <c r="AK11" i="33"/>
  <c r="AJ11" i="33"/>
  <c r="AI11" i="33"/>
  <c r="AF11" i="33"/>
  <c r="Y11" i="33"/>
  <c r="AK10" i="33"/>
  <c r="AJ10" i="33"/>
  <c r="AI10" i="33"/>
  <c r="AF10" i="33"/>
  <c r="Y10" i="33"/>
  <c r="AK9" i="33"/>
  <c r="AJ9" i="33"/>
  <c r="AI9" i="33"/>
  <c r="AF9" i="33"/>
  <c r="Y9" i="33"/>
  <c r="AK8" i="33"/>
  <c r="AJ8" i="33"/>
  <c r="AI8" i="33"/>
  <c r="AF8" i="33"/>
  <c r="Y8" i="33"/>
  <c r="E9" i="38"/>
  <c r="E10" i="38"/>
  <c r="E11" i="38"/>
  <c r="E12" i="38"/>
  <c r="E13" i="38"/>
  <c r="E14" i="38"/>
  <c r="E15" i="38"/>
  <c r="E16" i="38"/>
  <c r="E17" i="38"/>
  <c r="E18" i="38"/>
  <c r="E19" i="38"/>
  <c r="E20" i="38"/>
  <c r="E21" i="38"/>
  <c r="E22" i="38"/>
  <c r="E23" i="38"/>
  <c r="E24" i="38"/>
  <c r="E25" i="38"/>
  <c r="E26" i="38"/>
  <c r="E27" i="38"/>
  <c r="E28" i="38"/>
  <c r="E29" i="38"/>
  <c r="E30" i="38"/>
  <c r="E31" i="38"/>
  <c r="E32" i="38"/>
  <c r="E33" i="38"/>
  <c r="E34" i="38"/>
  <c r="E35" i="38"/>
  <c r="E36" i="38"/>
  <c r="E37" i="38"/>
  <c r="E38" i="38"/>
  <c r="E39" i="38"/>
  <c r="E40" i="38"/>
  <c r="E41" i="38"/>
  <c r="E42" i="38"/>
  <c r="E43" i="38"/>
  <c r="E44" i="38"/>
  <c r="E45" i="38"/>
  <c r="E46" i="38"/>
  <c r="E47" i="38"/>
  <c r="E48" i="38"/>
  <c r="E49" i="38"/>
  <c r="E50" i="38"/>
  <c r="E51" i="38"/>
  <c r="E52" i="38"/>
  <c r="E53" i="38"/>
  <c r="E54" i="38"/>
  <c r="E55" i="38"/>
  <c r="E56" i="38"/>
  <c r="E57" i="38"/>
  <c r="E58" i="38"/>
  <c r="E59" i="38"/>
  <c r="E60" i="38"/>
  <c r="E61" i="38"/>
  <c r="E62" i="38"/>
  <c r="E63" i="38"/>
  <c r="E64" i="38"/>
  <c r="E65" i="38"/>
  <c r="E66" i="38"/>
  <c r="E67" i="38"/>
  <c r="E68" i="38"/>
  <c r="E69" i="38"/>
  <c r="E70" i="38"/>
  <c r="E71" i="38"/>
  <c r="E72" i="38"/>
  <c r="E73" i="38"/>
  <c r="E74" i="38"/>
  <c r="E75" i="38"/>
  <c r="E76" i="38"/>
  <c r="E77" i="38"/>
  <c r="E78" i="38"/>
  <c r="E79" i="38"/>
  <c r="E80" i="38"/>
  <c r="E81" i="38"/>
  <c r="E82" i="38"/>
  <c r="E83" i="38"/>
  <c r="E84" i="38"/>
  <c r="E85" i="38"/>
  <c r="E86" i="38"/>
  <c r="E87" i="38"/>
  <c r="E88" i="38"/>
  <c r="E89" i="38"/>
  <c r="E90" i="38"/>
  <c r="E91" i="38"/>
  <c r="E92" i="38"/>
  <c r="E93" i="38"/>
  <c r="E94" i="38"/>
  <c r="E95" i="38"/>
  <c r="E96" i="38"/>
  <c r="E97" i="38"/>
  <c r="E98" i="38"/>
  <c r="E99" i="38"/>
  <c r="E100" i="38"/>
  <c r="E101" i="38"/>
  <c r="E102" i="38"/>
  <c r="E103" i="38"/>
  <c r="E104" i="38"/>
  <c r="E105" i="38"/>
  <c r="E106" i="38"/>
  <c r="E107" i="38"/>
  <c r="E108" i="38"/>
  <c r="E109" i="38"/>
  <c r="E110" i="38"/>
  <c r="E111" i="38"/>
  <c r="E112" i="38"/>
  <c r="E113" i="38"/>
  <c r="E114" i="38"/>
  <c r="E115" i="38"/>
  <c r="E116" i="38"/>
  <c r="E117" i="38"/>
  <c r="E118" i="38"/>
  <c r="E119" i="38"/>
  <c r="E120" i="38"/>
  <c r="E121" i="38"/>
  <c r="E122" i="38"/>
  <c r="E123" i="38"/>
  <c r="E124" i="38"/>
  <c r="E125" i="38"/>
  <c r="E126" i="38"/>
  <c r="E127" i="38"/>
  <c r="E128" i="38"/>
  <c r="E129" i="38"/>
  <c r="E130" i="38"/>
  <c r="E131" i="38"/>
  <c r="E132" i="38"/>
  <c r="E133" i="38"/>
  <c r="E134" i="38"/>
  <c r="E135" i="38"/>
  <c r="E136" i="38"/>
  <c r="E137" i="38"/>
  <c r="E138" i="38"/>
  <c r="E139" i="38"/>
  <c r="E140" i="38"/>
  <c r="E141" i="38"/>
  <c r="E142" i="38"/>
  <c r="E143" i="38"/>
  <c r="E144" i="38"/>
  <c r="E145" i="38"/>
  <c r="E146" i="38"/>
  <c r="E147" i="38"/>
  <c r="E148" i="38"/>
  <c r="E149" i="38"/>
  <c r="E150" i="38"/>
  <c r="E151" i="38"/>
  <c r="E152" i="38"/>
  <c r="E153" i="38"/>
  <c r="E154" i="38"/>
  <c r="E155" i="38"/>
  <c r="E156" i="38"/>
  <c r="E157" i="38"/>
  <c r="E158" i="38"/>
  <c r="E159" i="38"/>
  <c r="E160" i="38"/>
  <c r="E161" i="38"/>
  <c r="E162" i="38"/>
  <c r="E163" i="38"/>
  <c r="E164" i="38"/>
  <c r="E165" i="38"/>
  <c r="E166" i="38"/>
  <c r="E167" i="38"/>
  <c r="E168" i="38"/>
  <c r="E169" i="38"/>
  <c r="E170" i="38"/>
  <c r="E171" i="38"/>
  <c r="E172" i="38"/>
  <c r="E173" i="38"/>
  <c r="E174" i="38"/>
  <c r="E175" i="38"/>
  <c r="E176" i="38"/>
  <c r="E177" i="38"/>
  <c r="E178" i="38"/>
  <c r="E179" i="38"/>
  <c r="E180" i="38"/>
  <c r="E181" i="38"/>
  <c r="E182" i="38"/>
  <c r="E183" i="38"/>
  <c r="E184" i="38"/>
  <c r="E185" i="38"/>
  <c r="E186" i="38"/>
  <c r="E187" i="38"/>
  <c r="E188" i="38"/>
  <c r="E189" i="38"/>
  <c r="E190" i="38"/>
  <c r="E191" i="38"/>
  <c r="E192" i="38"/>
  <c r="E193" i="38"/>
  <c r="E194" i="38"/>
  <c r="E195" i="38"/>
  <c r="E196" i="38"/>
  <c r="E197" i="38"/>
  <c r="E198" i="38"/>
  <c r="E199" i="38"/>
  <c r="E200" i="38"/>
  <c r="E201" i="38"/>
  <c r="E202" i="38"/>
  <c r="E203" i="38"/>
  <c r="E204" i="38"/>
  <c r="E205" i="38"/>
  <c r="E206" i="38"/>
  <c r="E207" i="38"/>
  <c r="E208" i="38"/>
  <c r="E209" i="38"/>
  <c r="E210" i="38"/>
  <c r="E211" i="38"/>
  <c r="E212" i="38"/>
  <c r="E213" i="38"/>
  <c r="E214" i="38"/>
  <c r="E215" i="38"/>
  <c r="E216" i="38"/>
  <c r="E217" i="38"/>
  <c r="E218" i="38"/>
  <c r="E219" i="38"/>
  <c r="E220" i="38"/>
  <c r="E221" i="38"/>
  <c r="E222" i="38"/>
  <c r="E223" i="38"/>
  <c r="E224" i="38"/>
  <c r="E225" i="38"/>
  <c r="E226" i="38"/>
  <c r="E227" i="38"/>
  <c r="E228" i="38"/>
  <c r="E229" i="38"/>
  <c r="E230" i="38"/>
  <c r="E231" i="38"/>
  <c r="E232" i="38"/>
  <c r="E233" i="38"/>
  <c r="E234" i="38"/>
  <c r="E235" i="38"/>
  <c r="E236" i="38"/>
  <c r="E237" i="38"/>
  <c r="E238" i="38"/>
  <c r="E239" i="38"/>
  <c r="E240" i="38"/>
  <c r="E241" i="38"/>
  <c r="E242" i="38"/>
  <c r="E243" i="38"/>
  <c r="E244" i="38"/>
  <c r="E245" i="38"/>
  <c r="E246" i="38"/>
  <c r="E8" i="38"/>
  <c r="AL216" i="33" l="1"/>
  <c r="AL289" i="33"/>
  <c r="AL247" i="33"/>
  <c r="AL288" i="33"/>
  <c r="AL82" i="33"/>
  <c r="AL373" i="33"/>
  <c r="AL385" i="33"/>
  <c r="AL397" i="33"/>
  <c r="AL409" i="33"/>
  <c r="AL421" i="33"/>
  <c r="AL550" i="33"/>
  <c r="AL562" i="33"/>
  <c r="AL574" i="33"/>
  <c r="AL586" i="33"/>
  <c r="AL211" i="33"/>
  <c r="AL361" i="33"/>
  <c r="AL334" i="33"/>
  <c r="AL346" i="33"/>
  <c r="AL253" i="33"/>
  <c r="AL265" i="33"/>
  <c r="AL113" i="33"/>
  <c r="AL234" i="33"/>
  <c r="AL308" i="33"/>
  <c r="AL436" i="33"/>
  <c r="AL448" i="33"/>
  <c r="AL460" i="33"/>
  <c r="AL472" i="33"/>
  <c r="AL484" i="33"/>
  <c r="AL496" i="33"/>
  <c r="AL508" i="33"/>
  <c r="AL13" i="33"/>
  <c r="AL44" i="33"/>
  <c r="AL49" i="33"/>
  <c r="AL54" i="33"/>
  <c r="AL207" i="33"/>
  <c r="AL223" i="33"/>
  <c r="AL248" i="33"/>
  <c r="AL273" i="33"/>
  <c r="AL283" i="33"/>
  <c r="AL295" i="33"/>
  <c r="AL160" i="33"/>
  <c r="AL186" i="33"/>
  <c r="AL172" i="33"/>
  <c r="AL321" i="33"/>
  <c r="AL246" i="33"/>
  <c r="AL190" i="33"/>
  <c r="AL195" i="33"/>
  <c r="AL301" i="33"/>
  <c r="AL365" i="33"/>
  <c r="AL377" i="33"/>
  <c r="AL389" i="33"/>
  <c r="AL401" i="33"/>
  <c r="AL413" i="33"/>
  <c r="AL425" i="33"/>
  <c r="AL12" i="33"/>
  <c r="AL40" i="33"/>
  <c r="AL66" i="33"/>
  <c r="AL510" i="33"/>
  <c r="AL61" i="33"/>
  <c r="AL104" i="33"/>
  <c r="AL164" i="33"/>
  <c r="AL313" i="33"/>
  <c r="AL325" i="33"/>
  <c r="AL121" i="33"/>
  <c r="AL133" i="33"/>
  <c r="AL145" i="33"/>
  <c r="AL151" i="33"/>
  <c r="AL225" i="33"/>
  <c r="AL245" i="33"/>
  <c r="AL518" i="33"/>
  <c r="AL530" i="33"/>
  <c r="AL542" i="33"/>
  <c r="AL554" i="33"/>
  <c r="AL88" i="33"/>
  <c r="AL215" i="33"/>
  <c r="AL511" i="33"/>
  <c r="AL177" i="33"/>
  <c r="AL194" i="33"/>
  <c r="AL338" i="33"/>
  <c r="AL350" i="33"/>
  <c r="AL257" i="33"/>
  <c r="AL36" i="33"/>
  <c r="AL47" i="33"/>
  <c r="AL52" i="33"/>
  <c r="AL238" i="33"/>
  <c r="AL440" i="33"/>
  <c r="AL452" i="33"/>
  <c r="AL464" i="33"/>
  <c r="AL476" i="33"/>
  <c r="AL488" i="33"/>
  <c r="AL500" i="33"/>
  <c r="AL9" i="33"/>
  <c r="AL68" i="33"/>
  <c r="AL84" i="33"/>
  <c r="AL155" i="33"/>
  <c r="AL279" i="33"/>
  <c r="AL291" i="33"/>
  <c r="AL25" i="33"/>
  <c r="AL37" i="33"/>
  <c r="AL239" i="33"/>
  <c r="AL277" i="33"/>
  <c r="AL294" i="33"/>
  <c r="AL441" i="33"/>
  <c r="AL453" i="33"/>
  <c r="AL465" i="33"/>
  <c r="AL477" i="33"/>
  <c r="AL489" i="33"/>
  <c r="AL501" i="33"/>
  <c r="AL10" i="33"/>
  <c r="AL23" i="33"/>
  <c r="AL64" i="33"/>
  <c r="AL69" i="33"/>
  <c r="AL85" i="33"/>
  <c r="AL110" i="33"/>
  <c r="AL292" i="33"/>
  <c r="AL366" i="33"/>
  <c r="AL378" i="33"/>
  <c r="AL390" i="33"/>
  <c r="AL402" i="33"/>
  <c r="AL414" i="33"/>
  <c r="AL426" i="33"/>
  <c r="AJ596" i="33"/>
  <c r="AL18" i="33"/>
  <c r="AL290" i="33"/>
  <c r="AL311" i="33"/>
  <c r="AL105" i="33"/>
  <c r="AL165" i="33"/>
  <c r="AL278" i="33"/>
  <c r="AL314" i="33"/>
  <c r="AL326" i="33"/>
  <c r="AL122" i="33"/>
  <c r="AL134" i="33"/>
  <c r="AL146" i="33"/>
  <c r="AL218" i="33"/>
  <c r="AL229" i="33"/>
  <c r="AL300" i="33"/>
  <c r="AL593" i="33"/>
  <c r="AL276" i="33"/>
  <c r="AL89" i="33"/>
  <c r="AL192" i="33"/>
  <c r="AL197" i="33"/>
  <c r="AL63" i="33"/>
  <c r="AL178" i="33"/>
  <c r="AL339" i="33"/>
  <c r="AL351" i="33"/>
  <c r="AL419" i="33"/>
  <c r="AL116" i="33"/>
  <c r="AL128" i="33"/>
  <c r="AL140" i="33"/>
  <c r="AL332" i="33"/>
  <c r="AL344" i="33"/>
  <c r="AL359" i="33"/>
  <c r="AL383" i="33"/>
  <c r="AL11" i="33"/>
  <c r="AL24" i="33"/>
  <c r="AL152" i="33"/>
  <c r="AL221" i="33"/>
  <c r="AL251" i="33"/>
  <c r="AL263" i="33"/>
  <c r="AL525" i="33"/>
  <c r="AL537" i="33"/>
  <c r="AL549" i="33"/>
  <c r="AL561" i="33"/>
  <c r="AL573" i="33"/>
  <c r="AL585" i="33"/>
  <c r="AL30" i="33"/>
  <c r="AL60" i="33"/>
  <c r="AL79" i="33"/>
  <c r="AL92" i="33"/>
  <c r="AL97" i="33"/>
  <c r="AL210" i="33"/>
  <c r="AL232" i="33"/>
  <c r="AL271" i="33"/>
  <c r="AL306" i="33"/>
  <c r="AL372" i="33"/>
  <c r="AL384" i="33"/>
  <c r="AL396" i="33"/>
  <c r="AL408" i="33"/>
  <c r="AL420" i="33"/>
  <c r="AL446" i="33"/>
  <c r="AL458" i="33"/>
  <c r="AL470" i="33"/>
  <c r="AL482" i="33"/>
  <c r="AL494" i="33"/>
  <c r="AL506" i="33"/>
  <c r="AL109" i="33"/>
  <c r="AL360" i="33"/>
  <c r="AL432" i="33"/>
  <c r="AL407" i="33"/>
  <c r="AL14" i="33"/>
  <c r="AL45" i="33"/>
  <c r="AL203" i="33"/>
  <c r="AL333" i="33"/>
  <c r="AL345" i="33"/>
  <c r="AL184" i="33"/>
  <c r="AL252" i="33"/>
  <c r="AL264" i="33"/>
  <c r="AL31" i="33"/>
  <c r="AL74" i="33"/>
  <c r="AL98" i="33"/>
  <c r="AL161" i="33"/>
  <c r="AL233" i="33"/>
  <c r="AL282" i="33"/>
  <c r="AL307" i="33"/>
  <c r="AL447" i="33"/>
  <c r="AL459" i="33"/>
  <c r="AL471" i="33"/>
  <c r="AL483" i="33"/>
  <c r="AL495" i="33"/>
  <c r="AL507" i="33"/>
  <c r="AL43" i="33"/>
  <c r="AL48" i="33"/>
  <c r="AL170" i="33"/>
  <c r="AL319" i="33"/>
  <c r="AL395" i="33"/>
  <c r="AF596" i="33"/>
  <c r="AL115" i="33"/>
  <c r="AL127" i="33"/>
  <c r="AL139" i="33"/>
  <c r="AL156" i="33"/>
  <c r="AL179" i="33"/>
  <c r="AL250" i="33"/>
  <c r="AL515" i="33"/>
  <c r="AL431" i="33"/>
  <c r="AL185" i="33"/>
  <c r="AL191" i="33"/>
  <c r="AL204" i="33"/>
  <c r="AL209" i="33"/>
  <c r="AL231" i="33"/>
  <c r="AL270" i="33"/>
  <c r="AL297" i="33"/>
  <c r="AL513" i="33"/>
  <c r="AL524" i="33"/>
  <c r="AL536" i="33"/>
  <c r="AL548" i="33"/>
  <c r="AL560" i="33"/>
  <c r="AL572" i="33"/>
  <c r="AL584" i="33"/>
  <c r="AL15" i="33"/>
  <c r="AL46" i="33"/>
  <c r="AL51" i="33"/>
  <c r="AL56" i="33"/>
  <c r="AL182" i="33"/>
  <c r="AL285" i="33"/>
  <c r="AL566" i="33"/>
  <c r="AL569" i="33"/>
  <c r="AL578" i="33"/>
  <c r="AL581" i="33"/>
  <c r="AL590" i="33"/>
  <c r="AL154" i="33"/>
  <c r="AL466" i="33"/>
  <c r="AL478" i="33"/>
  <c r="AL490" i="33"/>
  <c r="AL502" i="33"/>
  <c r="AL595" i="33"/>
  <c r="AL41" i="33"/>
  <c r="AL62" i="33"/>
  <c r="AL317" i="33"/>
  <c r="AL329" i="33"/>
  <c r="AL125" i="33"/>
  <c r="AL137" i="33"/>
  <c r="AL149" i="33"/>
  <c r="AL65" i="33"/>
  <c r="AL70" i="33"/>
  <c r="AL86" i="33"/>
  <c r="AL111" i="33"/>
  <c r="AL205" i="33"/>
  <c r="AL226" i="33"/>
  <c r="AL281" i="33"/>
  <c r="AL293" i="33"/>
  <c r="AL519" i="33"/>
  <c r="AL522" i="33"/>
  <c r="AL531" i="33"/>
  <c r="AL534" i="33"/>
  <c r="AL543" i="33"/>
  <c r="AL546" i="33"/>
  <c r="AL555" i="33"/>
  <c r="AL558" i="33"/>
  <c r="AL567" i="33"/>
  <c r="AL570" i="33"/>
  <c r="AL579" i="33"/>
  <c r="AL582" i="33"/>
  <c r="AL103" i="33"/>
  <c r="AL114" i="33"/>
  <c r="AL50" i="33"/>
  <c r="AL55" i="33"/>
  <c r="AL158" i="33"/>
  <c r="AL208" i="33"/>
  <c r="AL219" i="33"/>
  <c r="AL244" i="33"/>
  <c r="AL284" i="33"/>
  <c r="AL296" i="33"/>
  <c r="AL342" i="33"/>
  <c r="AL512" i="33"/>
  <c r="AL261" i="33"/>
  <c r="AL369" i="33"/>
  <c r="AL381" i="33"/>
  <c r="AL393" i="33"/>
  <c r="AL405" i="33"/>
  <c r="AL417" i="33"/>
  <c r="AL429" i="33"/>
  <c r="AL435" i="33"/>
  <c r="AL28" i="33"/>
  <c r="AL95" i="33"/>
  <c r="AL227" i="33"/>
  <c r="AL304" i="33"/>
  <c r="AL357" i="33"/>
  <c r="AL444" i="33"/>
  <c r="AL456" i="33"/>
  <c r="AL468" i="33"/>
  <c r="AL480" i="33"/>
  <c r="AL492" i="33"/>
  <c r="AL504" i="33"/>
  <c r="AL180" i="33"/>
  <c r="AL240" i="33"/>
  <c r="Y596" i="33"/>
  <c r="AK596" i="33"/>
  <c r="AL20" i="33"/>
  <c r="AL80" i="33"/>
  <c r="AL93" i="33"/>
  <c r="AL176" i="33"/>
  <c r="AL193" i="33"/>
  <c r="AL198" i="33"/>
  <c r="AL217" i="33"/>
  <c r="AL242" i="33"/>
  <c r="AL267" i="33"/>
  <c r="AL287" i="33"/>
  <c r="AL299" i="33"/>
  <c r="AL331" i="33"/>
  <c r="AL433" i="33"/>
  <c r="AL592" i="33"/>
  <c r="AL443" i="33"/>
  <c r="AL455" i="33"/>
  <c r="AL467" i="33"/>
  <c r="AL479" i="33"/>
  <c r="AL491" i="33"/>
  <c r="AL503" i="33"/>
  <c r="AL8" i="33"/>
  <c r="AI343" i="33"/>
  <c r="AI596" i="33" s="1"/>
  <c r="Y599" i="33" l="1"/>
  <c r="AL596" i="33"/>
  <c r="F59" i="32"/>
  <c r="I42" i="32"/>
  <c r="N25" i="5"/>
  <c r="M25" i="5"/>
  <c r="L25" i="5"/>
  <c r="K25" i="5"/>
  <c r="J25" i="5"/>
  <c r="I25" i="5"/>
  <c r="H25" i="5"/>
  <c r="G25" i="5"/>
  <c r="F25" i="5"/>
  <c r="E25" i="5"/>
  <c r="D25" i="5"/>
  <c r="O24" i="5"/>
  <c r="O23" i="5"/>
  <c r="O22" i="5"/>
  <c r="O21" i="5"/>
  <c r="O14" i="5"/>
  <c r="O13" i="5"/>
  <c r="O12" i="5"/>
  <c r="O11" i="5"/>
  <c r="O10" i="5"/>
  <c r="O9" i="5"/>
  <c r="O8" i="5"/>
  <c r="O7" i="5"/>
  <c r="O6" i="5"/>
  <c r="AA247" i="38" l="1"/>
  <c r="Q247" i="38"/>
  <c r="AB247" i="38"/>
  <c r="AK246" i="38"/>
  <c r="AJ246" i="38"/>
  <c r="AI246" i="38"/>
  <c r="AF246" i="38"/>
  <c r="AK245" i="38"/>
  <c r="AJ245" i="38"/>
  <c r="AI245" i="38"/>
  <c r="AF245" i="38"/>
  <c r="AK244" i="38"/>
  <c r="AJ244" i="38"/>
  <c r="AI244" i="38"/>
  <c r="AF244" i="38"/>
  <c r="AK243" i="38"/>
  <c r="AJ243" i="38"/>
  <c r="AI243" i="38"/>
  <c r="AF243" i="38"/>
  <c r="AK242" i="38"/>
  <c r="AJ242" i="38"/>
  <c r="AI242" i="38"/>
  <c r="AF242" i="38"/>
  <c r="AK241" i="38"/>
  <c r="AJ241" i="38"/>
  <c r="AI241" i="38"/>
  <c r="AF241" i="38"/>
  <c r="AK240" i="38"/>
  <c r="AJ240" i="38"/>
  <c r="AI240" i="38"/>
  <c r="AF240" i="38"/>
  <c r="AK239" i="38"/>
  <c r="AJ239" i="38"/>
  <c r="AI239" i="38"/>
  <c r="AF239" i="38"/>
  <c r="AK238" i="38"/>
  <c r="AJ238" i="38"/>
  <c r="AI238" i="38"/>
  <c r="AF238" i="38"/>
  <c r="AK237" i="38"/>
  <c r="AJ237" i="38"/>
  <c r="AI237" i="38"/>
  <c r="AF237" i="38"/>
  <c r="AK236" i="38"/>
  <c r="AJ236" i="38"/>
  <c r="AI236" i="38"/>
  <c r="AF236" i="38"/>
  <c r="AK235" i="38"/>
  <c r="AJ235" i="38"/>
  <c r="AI235" i="38"/>
  <c r="AF235" i="38"/>
  <c r="AK234" i="38"/>
  <c r="AJ234" i="38"/>
  <c r="AI234" i="38"/>
  <c r="AF234" i="38"/>
  <c r="AK233" i="38"/>
  <c r="AJ233" i="38"/>
  <c r="AI233" i="38"/>
  <c r="AF233" i="38"/>
  <c r="AK232" i="38"/>
  <c r="AJ232" i="38"/>
  <c r="AI232" i="38"/>
  <c r="AF232" i="38"/>
  <c r="AK231" i="38"/>
  <c r="AJ231" i="38"/>
  <c r="AI231" i="38"/>
  <c r="AF231" i="38"/>
  <c r="AK230" i="38"/>
  <c r="AJ230" i="38"/>
  <c r="AI230" i="38"/>
  <c r="AF230" i="38"/>
  <c r="AK229" i="38"/>
  <c r="AJ229" i="38"/>
  <c r="AI229" i="38"/>
  <c r="AF229" i="38"/>
  <c r="AK228" i="38"/>
  <c r="AJ228" i="38"/>
  <c r="AI228" i="38"/>
  <c r="AF228" i="38"/>
  <c r="AK227" i="38"/>
  <c r="AJ227" i="38"/>
  <c r="AI227" i="38"/>
  <c r="AF227" i="38"/>
  <c r="AK226" i="38"/>
  <c r="AJ226" i="38"/>
  <c r="AI226" i="38"/>
  <c r="AF226" i="38"/>
  <c r="AK225" i="38"/>
  <c r="AJ225" i="38"/>
  <c r="AI225" i="38"/>
  <c r="AF225" i="38"/>
  <c r="AK224" i="38"/>
  <c r="AJ224" i="38"/>
  <c r="AI224" i="38"/>
  <c r="AF224" i="38"/>
  <c r="AK223" i="38"/>
  <c r="AJ223" i="38"/>
  <c r="AI223" i="38"/>
  <c r="AF223" i="38"/>
  <c r="AK222" i="38"/>
  <c r="AJ222" i="38"/>
  <c r="AI222" i="38"/>
  <c r="AF222" i="38"/>
  <c r="AK221" i="38"/>
  <c r="AJ221" i="38"/>
  <c r="AI221" i="38"/>
  <c r="AF221" i="38"/>
  <c r="AK220" i="38"/>
  <c r="AJ220" i="38"/>
  <c r="AI220" i="38"/>
  <c r="AF220" i="38"/>
  <c r="AK219" i="38"/>
  <c r="AJ219" i="38"/>
  <c r="AI219" i="38"/>
  <c r="AF219" i="38"/>
  <c r="AK218" i="38"/>
  <c r="AJ218" i="38"/>
  <c r="AI218" i="38"/>
  <c r="AF218" i="38"/>
  <c r="AK217" i="38"/>
  <c r="AJ217" i="38"/>
  <c r="AI217" i="38"/>
  <c r="AF217" i="38"/>
  <c r="AK216" i="38"/>
  <c r="AJ216" i="38"/>
  <c r="AI216" i="38"/>
  <c r="AF216" i="38"/>
  <c r="AK215" i="38"/>
  <c r="AJ215" i="38"/>
  <c r="AI215" i="38"/>
  <c r="AF215" i="38"/>
  <c r="AK214" i="38"/>
  <c r="AJ214" i="38"/>
  <c r="AI214" i="38"/>
  <c r="AF214" i="38"/>
  <c r="AK213" i="38"/>
  <c r="AJ213" i="38"/>
  <c r="AI213" i="38"/>
  <c r="AF213" i="38"/>
  <c r="AK212" i="38"/>
  <c r="AJ212" i="38"/>
  <c r="AI212" i="38"/>
  <c r="AF212" i="38"/>
  <c r="AK211" i="38"/>
  <c r="AJ211" i="38"/>
  <c r="AI211" i="38"/>
  <c r="AF211" i="38"/>
  <c r="AK210" i="38"/>
  <c r="AJ210" i="38"/>
  <c r="AI210" i="38"/>
  <c r="AF210" i="38"/>
  <c r="AK209" i="38"/>
  <c r="AJ209" i="38"/>
  <c r="AI209" i="38"/>
  <c r="AF209" i="38"/>
  <c r="AK208" i="38"/>
  <c r="AJ208" i="38"/>
  <c r="AI208" i="38"/>
  <c r="AF208" i="38"/>
  <c r="AK207" i="38"/>
  <c r="AJ207" i="38"/>
  <c r="AI207" i="38"/>
  <c r="AF207" i="38"/>
  <c r="AK206" i="38"/>
  <c r="AJ206" i="38"/>
  <c r="AI206" i="38"/>
  <c r="AF206" i="38"/>
  <c r="AK205" i="38"/>
  <c r="AJ205" i="38"/>
  <c r="AI205" i="38"/>
  <c r="AF205" i="38"/>
  <c r="AK204" i="38"/>
  <c r="AJ204" i="38"/>
  <c r="AI204" i="38"/>
  <c r="AF204" i="38"/>
  <c r="AK203" i="38"/>
  <c r="AJ203" i="38"/>
  <c r="AI203" i="38"/>
  <c r="AF203" i="38"/>
  <c r="AK202" i="38"/>
  <c r="AJ202" i="38"/>
  <c r="AI202" i="38"/>
  <c r="AF202" i="38"/>
  <c r="AK201" i="38"/>
  <c r="AJ201" i="38"/>
  <c r="AI201" i="38"/>
  <c r="AF201" i="38"/>
  <c r="AK200" i="38"/>
  <c r="AJ200" i="38"/>
  <c r="AI200" i="38"/>
  <c r="AF200" i="38"/>
  <c r="AK199" i="38"/>
  <c r="AJ199" i="38"/>
  <c r="AI199" i="38"/>
  <c r="AF199" i="38"/>
  <c r="AK198" i="38"/>
  <c r="AJ198" i="38"/>
  <c r="AI198" i="38"/>
  <c r="AF198" i="38"/>
  <c r="AK197" i="38"/>
  <c r="AJ197" i="38"/>
  <c r="AI197" i="38"/>
  <c r="AF197" i="38"/>
  <c r="AK196" i="38"/>
  <c r="AJ196" i="38"/>
  <c r="AI196" i="38"/>
  <c r="AF196" i="38"/>
  <c r="AK195" i="38"/>
  <c r="AJ195" i="38"/>
  <c r="AI195" i="38"/>
  <c r="AF195" i="38"/>
  <c r="AK194" i="38"/>
  <c r="AJ194" i="38"/>
  <c r="AI194" i="38"/>
  <c r="AF194" i="38"/>
  <c r="AK193" i="38"/>
  <c r="AJ193" i="38"/>
  <c r="AI193" i="38"/>
  <c r="AF193" i="38"/>
  <c r="AK192" i="38"/>
  <c r="AJ192" i="38"/>
  <c r="AI192" i="38"/>
  <c r="AF192" i="38"/>
  <c r="AK191" i="38"/>
  <c r="AJ191" i="38"/>
  <c r="AI191" i="38"/>
  <c r="AF191" i="38"/>
  <c r="AK190" i="38"/>
  <c r="AJ190" i="38"/>
  <c r="AI190" i="38"/>
  <c r="AF190" i="38"/>
  <c r="AK189" i="38"/>
  <c r="AJ189" i="38"/>
  <c r="AI189" i="38"/>
  <c r="AF189" i="38"/>
  <c r="AK188" i="38"/>
  <c r="AJ188" i="38"/>
  <c r="AI188" i="38"/>
  <c r="AF188" i="38"/>
  <c r="AK187" i="38"/>
  <c r="AJ187" i="38"/>
  <c r="AI187" i="38"/>
  <c r="AF187" i="38"/>
  <c r="AK186" i="38"/>
  <c r="AJ186" i="38"/>
  <c r="AI186" i="38"/>
  <c r="AF186" i="38"/>
  <c r="AK185" i="38"/>
  <c r="AJ185" i="38"/>
  <c r="AI185" i="38"/>
  <c r="AF185" i="38"/>
  <c r="AK184" i="38"/>
  <c r="AJ184" i="38"/>
  <c r="AI184" i="38"/>
  <c r="AF184" i="38"/>
  <c r="AK183" i="38"/>
  <c r="AJ183" i="38"/>
  <c r="AI183" i="38"/>
  <c r="AF183" i="38"/>
  <c r="AK182" i="38"/>
  <c r="AJ182" i="38"/>
  <c r="AI182" i="38"/>
  <c r="AF182" i="38"/>
  <c r="AK181" i="38"/>
  <c r="AJ181" i="38"/>
  <c r="AI181" i="38"/>
  <c r="AF181" i="38"/>
  <c r="AK180" i="38"/>
  <c r="AJ180" i="38"/>
  <c r="AI180" i="38"/>
  <c r="AF180" i="38"/>
  <c r="AK179" i="38"/>
  <c r="AJ179" i="38"/>
  <c r="AI179" i="38"/>
  <c r="AF179" i="38"/>
  <c r="AK178" i="38"/>
  <c r="AJ178" i="38"/>
  <c r="AI178" i="38"/>
  <c r="AF178" i="38"/>
  <c r="AK177" i="38"/>
  <c r="AJ177" i="38"/>
  <c r="AI177" i="38"/>
  <c r="AF177" i="38"/>
  <c r="AK176" i="38"/>
  <c r="AJ176" i="38"/>
  <c r="AI176" i="38"/>
  <c r="AF176" i="38"/>
  <c r="AK175" i="38"/>
  <c r="AJ175" i="38"/>
  <c r="AI175" i="38"/>
  <c r="AF175" i="38"/>
  <c r="AK174" i="38"/>
  <c r="AJ174" i="38"/>
  <c r="AI174" i="38"/>
  <c r="AF174" i="38"/>
  <c r="AK173" i="38"/>
  <c r="AJ173" i="38"/>
  <c r="AI173" i="38"/>
  <c r="AF173" i="38"/>
  <c r="AK172" i="38"/>
  <c r="AJ172" i="38"/>
  <c r="AI172" i="38"/>
  <c r="AF172" i="38"/>
  <c r="AK171" i="38"/>
  <c r="AJ171" i="38"/>
  <c r="AI171" i="38"/>
  <c r="AF171" i="38"/>
  <c r="AK170" i="38"/>
  <c r="AJ170" i="38"/>
  <c r="AI170" i="38"/>
  <c r="AF170" i="38"/>
  <c r="AK169" i="38"/>
  <c r="AJ169" i="38"/>
  <c r="AI169" i="38"/>
  <c r="AF169" i="38"/>
  <c r="AK168" i="38"/>
  <c r="AJ168" i="38"/>
  <c r="AI168" i="38"/>
  <c r="AF168" i="38"/>
  <c r="AK167" i="38"/>
  <c r="AJ167" i="38"/>
  <c r="AI167" i="38"/>
  <c r="AF167" i="38"/>
  <c r="AK166" i="38"/>
  <c r="AJ166" i="38"/>
  <c r="AI166" i="38"/>
  <c r="AF166" i="38"/>
  <c r="AK165" i="38"/>
  <c r="AJ165" i="38"/>
  <c r="AI165" i="38"/>
  <c r="AF165" i="38"/>
  <c r="AK164" i="38"/>
  <c r="AJ164" i="38"/>
  <c r="AI164" i="38"/>
  <c r="AF164" i="38"/>
  <c r="AK163" i="38"/>
  <c r="AJ163" i="38"/>
  <c r="AI163" i="38"/>
  <c r="AF163" i="38"/>
  <c r="AK162" i="38"/>
  <c r="AJ162" i="38"/>
  <c r="AI162" i="38"/>
  <c r="AF162" i="38"/>
  <c r="AK161" i="38"/>
  <c r="AJ161" i="38"/>
  <c r="AI161" i="38"/>
  <c r="AF161" i="38"/>
  <c r="AK160" i="38"/>
  <c r="AJ160" i="38"/>
  <c r="AI160" i="38"/>
  <c r="AF160" i="38"/>
  <c r="AK159" i="38"/>
  <c r="AJ159" i="38"/>
  <c r="AI159" i="38"/>
  <c r="AF159" i="38"/>
  <c r="AK158" i="38"/>
  <c r="AJ158" i="38"/>
  <c r="AI158" i="38"/>
  <c r="AF158" i="38"/>
  <c r="AK157" i="38"/>
  <c r="AJ157" i="38"/>
  <c r="AI157" i="38"/>
  <c r="AF157" i="38"/>
  <c r="AK156" i="38"/>
  <c r="AJ156" i="38"/>
  <c r="AI156" i="38"/>
  <c r="AF156" i="38"/>
  <c r="AK155" i="38"/>
  <c r="AJ155" i="38"/>
  <c r="AI155" i="38"/>
  <c r="AF155" i="38"/>
  <c r="AK154" i="38"/>
  <c r="AJ154" i="38"/>
  <c r="AI154" i="38"/>
  <c r="AF154" i="38"/>
  <c r="AK153" i="38"/>
  <c r="AJ153" i="38"/>
  <c r="AI153" i="38"/>
  <c r="AF153" i="38"/>
  <c r="AK152" i="38"/>
  <c r="AJ152" i="38"/>
  <c r="AI152" i="38"/>
  <c r="AF152" i="38"/>
  <c r="AK151" i="38"/>
  <c r="AJ151" i="38"/>
  <c r="AI151" i="38"/>
  <c r="AF151" i="38"/>
  <c r="AK150" i="38"/>
  <c r="AJ150" i="38"/>
  <c r="AI150" i="38"/>
  <c r="AF150" i="38"/>
  <c r="AK149" i="38"/>
  <c r="AJ149" i="38"/>
  <c r="AI149" i="38"/>
  <c r="AF149" i="38"/>
  <c r="AK148" i="38"/>
  <c r="AJ148" i="38"/>
  <c r="AI148" i="38"/>
  <c r="AF148" i="38"/>
  <c r="AK147" i="38"/>
  <c r="AJ147" i="38"/>
  <c r="AI147" i="38"/>
  <c r="AF147" i="38"/>
  <c r="AK146" i="38"/>
  <c r="AJ146" i="38"/>
  <c r="AI146" i="38"/>
  <c r="AF146" i="38"/>
  <c r="AK145" i="38"/>
  <c r="AJ145" i="38"/>
  <c r="AI145" i="38"/>
  <c r="AF145" i="38"/>
  <c r="AK144" i="38"/>
  <c r="AJ144" i="38"/>
  <c r="AL144" i="38" s="1"/>
  <c r="AI144" i="38"/>
  <c r="AF144" i="38"/>
  <c r="AK143" i="38"/>
  <c r="AJ143" i="38"/>
  <c r="AI143" i="38"/>
  <c r="AF143" i="38"/>
  <c r="AK142" i="38"/>
  <c r="AJ142" i="38"/>
  <c r="AI142" i="38"/>
  <c r="AF142" i="38"/>
  <c r="AK141" i="38"/>
  <c r="AJ141" i="38"/>
  <c r="AI141" i="38"/>
  <c r="AF141" i="38"/>
  <c r="AK140" i="38"/>
  <c r="AJ140" i="38"/>
  <c r="AI140" i="38"/>
  <c r="AF140" i="38"/>
  <c r="AK139" i="38"/>
  <c r="AJ139" i="38"/>
  <c r="AI139" i="38"/>
  <c r="AF139" i="38"/>
  <c r="AK138" i="38"/>
  <c r="AJ138" i="38"/>
  <c r="AI138" i="38"/>
  <c r="AF138" i="38"/>
  <c r="AK137" i="38"/>
  <c r="AJ137" i="38"/>
  <c r="AI137" i="38"/>
  <c r="AF137" i="38"/>
  <c r="AK136" i="38"/>
  <c r="AJ136" i="38"/>
  <c r="AI136" i="38"/>
  <c r="AF136" i="38"/>
  <c r="AK135" i="38"/>
  <c r="AJ135" i="38"/>
  <c r="AI135" i="38"/>
  <c r="AF135" i="38"/>
  <c r="AK134" i="38"/>
  <c r="AJ134" i="38"/>
  <c r="AI134" i="38"/>
  <c r="AF134" i="38"/>
  <c r="AK133" i="38"/>
  <c r="AJ133" i="38"/>
  <c r="AI133" i="38"/>
  <c r="AF133" i="38"/>
  <c r="AK132" i="38"/>
  <c r="AJ132" i="38"/>
  <c r="AI132" i="38"/>
  <c r="AF132" i="38"/>
  <c r="AK131" i="38"/>
  <c r="AJ131" i="38"/>
  <c r="AI131" i="38"/>
  <c r="AF131" i="38"/>
  <c r="AK130" i="38"/>
  <c r="AJ130" i="38"/>
  <c r="AI130" i="38"/>
  <c r="AF130" i="38"/>
  <c r="AK129" i="38"/>
  <c r="AJ129" i="38"/>
  <c r="AI129" i="38"/>
  <c r="AF129" i="38"/>
  <c r="AK128" i="38"/>
  <c r="AJ128" i="38"/>
  <c r="AI128" i="38"/>
  <c r="AF128" i="38"/>
  <c r="AK127" i="38"/>
  <c r="AJ127" i="38"/>
  <c r="AI127" i="38"/>
  <c r="AF127" i="38"/>
  <c r="AK126" i="38"/>
  <c r="AJ126" i="38"/>
  <c r="AI126" i="38"/>
  <c r="AF126" i="38"/>
  <c r="AK125" i="38"/>
  <c r="AJ125" i="38"/>
  <c r="AI125" i="38"/>
  <c r="AF125" i="38"/>
  <c r="AK124" i="38"/>
  <c r="AJ124" i="38"/>
  <c r="AI124" i="38"/>
  <c r="AF124" i="38"/>
  <c r="AK123" i="38"/>
  <c r="AJ123" i="38"/>
  <c r="AI123" i="38"/>
  <c r="AF123" i="38"/>
  <c r="AK122" i="38"/>
  <c r="AJ122" i="38"/>
  <c r="AI122" i="38"/>
  <c r="AF122" i="38"/>
  <c r="AK121" i="38"/>
  <c r="AJ121" i="38"/>
  <c r="AI121" i="38"/>
  <c r="AF121" i="38"/>
  <c r="AK120" i="38"/>
  <c r="AJ120" i="38"/>
  <c r="AI120" i="38"/>
  <c r="AF120" i="38"/>
  <c r="AK119" i="38"/>
  <c r="AJ119" i="38"/>
  <c r="AI119" i="38"/>
  <c r="AF119" i="38"/>
  <c r="AK118" i="38"/>
  <c r="AJ118" i="38"/>
  <c r="AI118" i="38"/>
  <c r="AF118" i="38"/>
  <c r="AK117" i="38"/>
  <c r="AJ117" i="38"/>
  <c r="AI117" i="38"/>
  <c r="AF117" i="38"/>
  <c r="AK116" i="38"/>
  <c r="AJ116" i="38"/>
  <c r="AI116" i="38"/>
  <c r="AF116" i="38"/>
  <c r="AK115" i="38"/>
  <c r="AJ115" i="38"/>
  <c r="AI115" i="38"/>
  <c r="AF115" i="38"/>
  <c r="AK114" i="38"/>
  <c r="AJ114" i="38"/>
  <c r="AI114" i="38"/>
  <c r="AF114" i="38"/>
  <c r="AK113" i="38"/>
  <c r="AJ113" i="38"/>
  <c r="AI113" i="38"/>
  <c r="AF113" i="38"/>
  <c r="AK112" i="38"/>
  <c r="AJ112" i="38"/>
  <c r="AI112" i="38"/>
  <c r="AF112" i="38"/>
  <c r="AK111" i="38"/>
  <c r="AJ111" i="38"/>
  <c r="AI111" i="38"/>
  <c r="AF111" i="38"/>
  <c r="AK110" i="38"/>
  <c r="AJ110" i="38"/>
  <c r="AI110" i="38"/>
  <c r="AF110" i="38"/>
  <c r="AK109" i="38"/>
  <c r="AJ109" i="38"/>
  <c r="AI109" i="38"/>
  <c r="AF109" i="38"/>
  <c r="AK108" i="38"/>
  <c r="AJ108" i="38"/>
  <c r="AI108" i="38"/>
  <c r="AF108" i="38"/>
  <c r="AK107" i="38"/>
  <c r="AJ107" i="38"/>
  <c r="AI107" i="38"/>
  <c r="AF107" i="38"/>
  <c r="AK106" i="38"/>
  <c r="AJ106" i="38"/>
  <c r="AI106" i="38"/>
  <c r="AF106" i="38"/>
  <c r="AK105" i="38"/>
  <c r="AJ105" i="38"/>
  <c r="AI105" i="38"/>
  <c r="AF105" i="38"/>
  <c r="AK104" i="38"/>
  <c r="AJ104" i="38"/>
  <c r="AI104" i="38"/>
  <c r="AF104" i="38"/>
  <c r="AK103" i="38"/>
  <c r="AJ103" i="38"/>
  <c r="AI103" i="38"/>
  <c r="AF103" i="38"/>
  <c r="AK102" i="38"/>
  <c r="AJ102" i="38"/>
  <c r="AI102" i="38"/>
  <c r="AF102" i="38"/>
  <c r="AK101" i="38"/>
  <c r="AJ101" i="38"/>
  <c r="AI101" i="38"/>
  <c r="AF101" i="38"/>
  <c r="AK100" i="38"/>
  <c r="AJ100" i="38"/>
  <c r="AI100" i="38"/>
  <c r="AF100" i="38"/>
  <c r="AK99" i="38"/>
  <c r="AJ99" i="38"/>
  <c r="AI99" i="38"/>
  <c r="AF99" i="38"/>
  <c r="AK98" i="38"/>
  <c r="AJ98" i="38"/>
  <c r="AI98" i="38"/>
  <c r="AF98" i="38"/>
  <c r="AK97" i="38"/>
  <c r="AJ97" i="38"/>
  <c r="AI97" i="38"/>
  <c r="AF97" i="38"/>
  <c r="AK96" i="38"/>
  <c r="AJ96" i="38"/>
  <c r="AI96" i="38"/>
  <c r="AF96" i="38"/>
  <c r="AK95" i="38"/>
  <c r="AJ95" i="38"/>
  <c r="AI95" i="38"/>
  <c r="AF95" i="38"/>
  <c r="AK94" i="38"/>
  <c r="AJ94" i="38"/>
  <c r="AI94" i="38"/>
  <c r="AF94" i="38"/>
  <c r="AK93" i="38"/>
  <c r="AJ93" i="38"/>
  <c r="AI93" i="38"/>
  <c r="AF93" i="38"/>
  <c r="AK92" i="38"/>
  <c r="AJ92" i="38"/>
  <c r="AI92" i="38"/>
  <c r="AF92" i="38"/>
  <c r="AK91" i="38"/>
  <c r="AJ91" i="38"/>
  <c r="AI91" i="38"/>
  <c r="AF91" i="38"/>
  <c r="AK90" i="38"/>
  <c r="AJ90" i="38"/>
  <c r="AI90" i="38"/>
  <c r="AF90" i="38"/>
  <c r="AK89" i="38"/>
  <c r="AJ89" i="38"/>
  <c r="AI89" i="38"/>
  <c r="AF89" i="38"/>
  <c r="AK88" i="38"/>
  <c r="AJ88" i="38"/>
  <c r="AI88" i="38"/>
  <c r="AF88" i="38"/>
  <c r="AK87" i="38"/>
  <c r="AJ87" i="38"/>
  <c r="AI87" i="38"/>
  <c r="AF87" i="38"/>
  <c r="AK86" i="38"/>
  <c r="AJ86" i="38"/>
  <c r="AI86" i="38"/>
  <c r="AF86" i="38"/>
  <c r="AK85" i="38"/>
  <c r="AJ85" i="38"/>
  <c r="AI85" i="38"/>
  <c r="AF85" i="38"/>
  <c r="AK84" i="38"/>
  <c r="AJ84" i="38"/>
  <c r="AI84" i="38"/>
  <c r="AF84" i="38"/>
  <c r="Y84" i="38"/>
  <c r="Y85" i="38"/>
  <c r="Y86" i="38"/>
  <c r="Y87" i="38"/>
  <c r="Y88" i="38"/>
  <c r="Y89" i="38"/>
  <c r="Y90" i="38"/>
  <c r="Y91" i="38"/>
  <c r="Y92" i="38"/>
  <c r="Y93" i="38"/>
  <c r="Y94" i="38"/>
  <c r="Y95" i="38"/>
  <c r="Y96" i="38"/>
  <c r="Y97" i="38"/>
  <c r="Y98" i="38"/>
  <c r="Y99" i="38"/>
  <c r="Y100" i="38"/>
  <c r="Y101" i="38"/>
  <c r="Y102" i="38"/>
  <c r="Y103" i="38"/>
  <c r="Y104" i="38"/>
  <c r="Y105" i="38"/>
  <c r="Y106" i="38"/>
  <c r="Y107" i="38"/>
  <c r="Y108" i="38"/>
  <c r="Y109" i="38"/>
  <c r="Y110" i="38"/>
  <c r="Y111" i="38"/>
  <c r="Y112" i="38"/>
  <c r="Y113" i="38"/>
  <c r="Y114" i="38"/>
  <c r="Y115" i="38"/>
  <c r="Y116" i="38"/>
  <c r="Y117" i="38"/>
  <c r="Y118" i="38"/>
  <c r="Y119" i="38"/>
  <c r="Y120" i="38"/>
  <c r="Y121" i="38"/>
  <c r="Y122" i="38"/>
  <c r="Y123" i="38"/>
  <c r="Y124" i="38"/>
  <c r="Y125" i="38"/>
  <c r="Y126" i="38"/>
  <c r="Y127" i="38"/>
  <c r="Y128" i="38"/>
  <c r="Y129" i="38"/>
  <c r="Y130" i="38"/>
  <c r="Y131" i="38"/>
  <c r="Y132" i="38"/>
  <c r="Y133" i="38"/>
  <c r="Y134" i="38"/>
  <c r="Y135" i="38"/>
  <c r="Y136" i="38"/>
  <c r="Y137" i="38"/>
  <c r="Y138" i="38"/>
  <c r="Y139" i="38"/>
  <c r="Y140" i="38"/>
  <c r="Y141" i="38"/>
  <c r="Y142" i="38"/>
  <c r="Y143" i="38"/>
  <c r="Y144" i="38"/>
  <c r="Y145" i="38"/>
  <c r="Y146" i="38"/>
  <c r="Y147" i="38"/>
  <c r="Y148" i="38"/>
  <c r="Y149" i="38"/>
  <c r="Y150" i="38"/>
  <c r="Y151" i="38"/>
  <c r="Y152" i="38"/>
  <c r="Y153" i="38"/>
  <c r="Y154" i="38"/>
  <c r="Y155" i="38"/>
  <c r="Y156" i="38"/>
  <c r="Y157" i="38"/>
  <c r="Y158" i="38"/>
  <c r="Y159" i="38"/>
  <c r="Y160" i="38"/>
  <c r="Y161" i="38"/>
  <c r="Y162" i="38"/>
  <c r="Y163" i="38"/>
  <c r="Y164" i="38"/>
  <c r="Y165" i="38"/>
  <c r="Y167" i="38"/>
  <c r="Y168" i="38"/>
  <c r="Y169" i="38"/>
  <c r="Y170" i="38"/>
  <c r="Y171" i="38"/>
  <c r="Y172" i="38"/>
  <c r="Y173" i="38"/>
  <c r="Y174" i="38"/>
  <c r="Y175" i="38"/>
  <c r="Y176" i="38"/>
  <c r="Y177" i="38"/>
  <c r="Y178" i="38"/>
  <c r="Y179" i="38"/>
  <c r="Y180" i="38"/>
  <c r="Y181" i="38"/>
  <c r="Y182" i="38"/>
  <c r="Y183" i="38"/>
  <c r="Y184" i="38"/>
  <c r="Y185" i="38"/>
  <c r="Y186" i="38"/>
  <c r="Y187" i="38"/>
  <c r="Y188" i="38"/>
  <c r="Y189" i="38"/>
  <c r="Y190" i="38"/>
  <c r="Y191" i="38"/>
  <c r="Y192" i="38"/>
  <c r="Y193" i="38"/>
  <c r="Y194" i="38"/>
  <c r="Y195" i="38"/>
  <c r="Y196" i="38"/>
  <c r="Y197" i="38"/>
  <c r="Y198" i="38"/>
  <c r="Y199" i="38"/>
  <c r="Y200" i="38"/>
  <c r="Y201" i="38"/>
  <c r="Y202" i="38"/>
  <c r="Y203" i="38"/>
  <c r="Y204" i="38"/>
  <c r="Y205" i="38"/>
  <c r="Y206" i="38"/>
  <c r="Y207" i="38"/>
  <c r="Y208" i="38"/>
  <c r="Y209" i="38"/>
  <c r="Y210" i="38"/>
  <c r="Y211" i="38"/>
  <c r="Y212" i="38"/>
  <c r="Y213" i="38"/>
  <c r="Y214" i="38"/>
  <c r="Y215" i="38"/>
  <c r="Y216" i="38"/>
  <c r="Y217" i="38"/>
  <c r="Y218" i="38"/>
  <c r="Y219" i="38"/>
  <c r="Y220" i="38"/>
  <c r="Y221" i="38"/>
  <c r="Y222" i="38"/>
  <c r="Y223" i="38"/>
  <c r="Y224" i="38"/>
  <c r="Y225" i="38"/>
  <c r="Y226" i="38"/>
  <c r="Y227" i="38"/>
  <c r="Y228" i="38"/>
  <c r="Y229" i="38"/>
  <c r="Y230" i="38"/>
  <c r="Y231" i="38"/>
  <c r="Y232" i="38"/>
  <c r="Y233" i="38"/>
  <c r="Y234" i="38"/>
  <c r="Y235" i="38"/>
  <c r="Y236" i="38"/>
  <c r="Y237" i="38"/>
  <c r="Y238" i="38"/>
  <c r="Y239" i="38"/>
  <c r="Y240" i="38"/>
  <c r="Y241" i="38"/>
  <c r="Y242" i="38"/>
  <c r="Y243" i="38"/>
  <c r="Y244" i="38"/>
  <c r="Y245" i="38"/>
  <c r="Y246" i="38"/>
  <c r="Y83" i="38"/>
  <c r="AJ9" i="38"/>
  <c r="AK9" i="38"/>
  <c r="AJ10" i="38"/>
  <c r="AK10" i="38"/>
  <c r="AJ11" i="38"/>
  <c r="AK11" i="38"/>
  <c r="AJ12" i="38"/>
  <c r="AK12" i="38"/>
  <c r="AJ13" i="38"/>
  <c r="AK13" i="38"/>
  <c r="AJ14" i="38"/>
  <c r="AK14" i="38"/>
  <c r="AJ15" i="38"/>
  <c r="AK15" i="38"/>
  <c r="AJ16" i="38"/>
  <c r="AK16" i="38"/>
  <c r="AJ17" i="38"/>
  <c r="AK17" i="38"/>
  <c r="AJ18" i="38"/>
  <c r="AK18" i="38"/>
  <c r="AJ19" i="38"/>
  <c r="AK19" i="38"/>
  <c r="AJ20" i="38"/>
  <c r="AK20" i="38"/>
  <c r="AJ21" i="38"/>
  <c r="AK21" i="38"/>
  <c r="AJ22" i="38"/>
  <c r="AK22" i="38"/>
  <c r="AJ23" i="38"/>
  <c r="AK23" i="38"/>
  <c r="AJ24" i="38"/>
  <c r="AK24" i="38"/>
  <c r="AJ25" i="38"/>
  <c r="AK25" i="38"/>
  <c r="AJ26" i="38"/>
  <c r="AK26" i="38"/>
  <c r="AJ27" i="38"/>
  <c r="AK27" i="38"/>
  <c r="AJ28" i="38"/>
  <c r="AK28" i="38"/>
  <c r="AJ29" i="38"/>
  <c r="AK29" i="38"/>
  <c r="AJ30" i="38"/>
  <c r="AK30" i="38"/>
  <c r="AJ31" i="38"/>
  <c r="AK31" i="38"/>
  <c r="AJ32" i="38"/>
  <c r="AK32" i="38"/>
  <c r="AJ33" i="38"/>
  <c r="AK33" i="38"/>
  <c r="AJ34" i="38"/>
  <c r="AK34" i="38"/>
  <c r="AJ35" i="38"/>
  <c r="AK35" i="38"/>
  <c r="AJ36" i="38"/>
  <c r="AK36" i="38"/>
  <c r="AJ37" i="38"/>
  <c r="AK37" i="38"/>
  <c r="AJ38" i="38"/>
  <c r="AK38" i="38"/>
  <c r="AJ39" i="38"/>
  <c r="AK39" i="38"/>
  <c r="AJ40" i="38"/>
  <c r="AK40" i="38"/>
  <c r="AJ41" i="38"/>
  <c r="AK41" i="38"/>
  <c r="AJ42" i="38"/>
  <c r="AK42" i="38"/>
  <c r="AJ43" i="38"/>
  <c r="AK43" i="38"/>
  <c r="AJ44" i="38"/>
  <c r="AK44" i="38"/>
  <c r="AJ45" i="38"/>
  <c r="AK45" i="38"/>
  <c r="AJ46" i="38"/>
  <c r="AK46" i="38"/>
  <c r="AJ47" i="38"/>
  <c r="AK47" i="38"/>
  <c r="AJ48" i="38"/>
  <c r="AK48" i="38"/>
  <c r="AJ49" i="38"/>
  <c r="AK49" i="38"/>
  <c r="AJ50" i="38"/>
  <c r="AK50" i="38"/>
  <c r="AJ51" i="38"/>
  <c r="AK51" i="38"/>
  <c r="AJ52" i="38"/>
  <c r="AK52" i="38"/>
  <c r="AJ53" i="38"/>
  <c r="AK53" i="38"/>
  <c r="AJ54" i="38"/>
  <c r="AK54" i="38"/>
  <c r="AJ55" i="38"/>
  <c r="AK55" i="38"/>
  <c r="AJ56" i="38"/>
  <c r="AK56" i="38"/>
  <c r="AJ57" i="38"/>
  <c r="AK57" i="38"/>
  <c r="AJ58" i="38"/>
  <c r="AK58" i="38"/>
  <c r="AJ59" i="38"/>
  <c r="AK59" i="38"/>
  <c r="AJ60" i="38"/>
  <c r="AK60" i="38"/>
  <c r="AJ61" i="38"/>
  <c r="AK61" i="38"/>
  <c r="AJ62" i="38"/>
  <c r="AK62" i="38"/>
  <c r="AJ63" i="38"/>
  <c r="AK63" i="38"/>
  <c r="AJ64" i="38"/>
  <c r="AK64" i="38"/>
  <c r="AJ65" i="38"/>
  <c r="AK65" i="38"/>
  <c r="AJ66" i="38"/>
  <c r="AK66" i="38"/>
  <c r="AJ67" i="38"/>
  <c r="AK67" i="38"/>
  <c r="AJ68" i="38"/>
  <c r="AK68" i="38"/>
  <c r="AJ69" i="38"/>
  <c r="AK69" i="38"/>
  <c r="AJ70" i="38"/>
  <c r="AK70" i="38"/>
  <c r="AJ71" i="38"/>
  <c r="AK71" i="38"/>
  <c r="AJ72" i="38"/>
  <c r="AK72" i="38"/>
  <c r="AJ73" i="38"/>
  <c r="AK73" i="38"/>
  <c r="AJ74" i="38"/>
  <c r="AK74" i="38"/>
  <c r="AJ75" i="38"/>
  <c r="AK75" i="38"/>
  <c r="AJ76" i="38"/>
  <c r="AK76" i="38"/>
  <c r="AJ77" i="38"/>
  <c r="AK77" i="38"/>
  <c r="AJ78" i="38"/>
  <c r="AK78" i="38"/>
  <c r="AJ79" i="38"/>
  <c r="AK79" i="38"/>
  <c r="AJ80" i="38"/>
  <c r="AK80" i="38"/>
  <c r="AJ81" i="38"/>
  <c r="AK81" i="38"/>
  <c r="AJ82" i="38"/>
  <c r="AK82" i="38"/>
  <c r="AJ83" i="38"/>
  <c r="AK83" i="38"/>
  <c r="AK8" i="38"/>
  <c r="AF10" i="38"/>
  <c r="AF11" i="38"/>
  <c r="AF12" i="38"/>
  <c r="AF13" i="38"/>
  <c r="AF14" i="38"/>
  <c r="AF15" i="38"/>
  <c r="AF17" i="38"/>
  <c r="AF18" i="38"/>
  <c r="AF19" i="38"/>
  <c r="AF20" i="38"/>
  <c r="AF21" i="38"/>
  <c r="AF22" i="38"/>
  <c r="AF23" i="38"/>
  <c r="AF24" i="38"/>
  <c r="AF25" i="38"/>
  <c r="AF26" i="38"/>
  <c r="AF27" i="38"/>
  <c r="AF28" i="38"/>
  <c r="AF29" i="38"/>
  <c r="AF30" i="38"/>
  <c r="AF31" i="38"/>
  <c r="AF32" i="38"/>
  <c r="AF33" i="38"/>
  <c r="AF34" i="38"/>
  <c r="AF35" i="38"/>
  <c r="AF36" i="38"/>
  <c r="AF37" i="38"/>
  <c r="AF38" i="38"/>
  <c r="AF39" i="38"/>
  <c r="AF40" i="38"/>
  <c r="AF41" i="38"/>
  <c r="AF42" i="38"/>
  <c r="AF43" i="38"/>
  <c r="AF44" i="38"/>
  <c r="AF45" i="38"/>
  <c r="AF46" i="38"/>
  <c r="AF47" i="38"/>
  <c r="AF48" i="38"/>
  <c r="AF49" i="38"/>
  <c r="AF50" i="38"/>
  <c r="AF51" i="38"/>
  <c r="AF52" i="38"/>
  <c r="AF53" i="38"/>
  <c r="AF54" i="38"/>
  <c r="AF55" i="38"/>
  <c r="AF56" i="38"/>
  <c r="AF57" i="38"/>
  <c r="AF58" i="38"/>
  <c r="AF59" i="38"/>
  <c r="AF60" i="38"/>
  <c r="AF61" i="38"/>
  <c r="AF62" i="38"/>
  <c r="AF63" i="38"/>
  <c r="AF64" i="38"/>
  <c r="AF65" i="38"/>
  <c r="AF66" i="38"/>
  <c r="AF67" i="38"/>
  <c r="AF68" i="38"/>
  <c r="AF69" i="38"/>
  <c r="AF70" i="38"/>
  <c r="AF71" i="38"/>
  <c r="AF72" i="38"/>
  <c r="AF73" i="38"/>
  <c r="AF74" i="38"/>
  <c r="AF75" i="38"/>
  <c r="AF76" i="38"/>
  <c r="AF77" i="38"/>
  <c r="AF78" i="38"/>
  <c r="AF79" i="38"/>
  <c r="AF80" i="38"/>
  <c r="AF81" i="38"/>
  <c r="AF82" i="38"/>
  <c r="AF83" i="38"/>
  <c r="AF9" i="38"/>
  <c r="AF8" i="38"/>
  <c r="AJ8" i="38"/>
  <c r="AI10" i="38"/>
  <c r="AI11" i="38"/>
  <c r="AI12" i="38"/>
  <c r="AI13" i="38"/>
  <c r="AI14" i="38"/>
  <c r="AI15" i="38"/>
  <c r="AI16" i="38"/>
  <c r="AI17" i="38"/>
  <c r="AI18" i="38"/>
  <c r="AI19" i="38"/>
  <c r="AI20" i="38"/>
  <c r="AI21" i="38"/>
  <c r="AI22" i="38"/>
  <c r="AI23" i="38"/>
  <c r="AI24" i="38"/>
  <c r="AI25" i="38"/>
  <c r="AI26" i="38"/>
  <c r="AI27" i="38"/>
  <c r="AI28" i="38"/>
  <c r="AI29" i="38"/>
  <c r="AI30" i="38"/>
  <c r="AI31" i="38"/>
  <c r="AI32" i="38"/>
  <c r="AI33" i="38"/>
  <c r="AI34" i="38"/>
  <c r="AI35" i="38"/>
  <c r="AI36" i="38"/>
  <c r="AI37" i="38"/>
  <c r="AI38" i="38"/>
  <c r="AI39" i="38"/>
  <c r="AI40" i="38"/>
  <c r="AI41" i="38"/>
  <c r="AI42" i="38"/>
  <c r="AI43" i="38"/>
  <c r="AI44" i="38"/>
  <c r="AI45" i="38"/>
  <c r="AI46" i="38"/>
  <c r="AI47" i="38"/>
  <c r="AI48" i="38"/>
  <c r="AI49" i="38"/>
  <c r="AI50" i="38"/>
  <c r="AI51" i="38"/>
  <c r="AI52" i="38"/>
  <c r="AI53" i="38"/>
  <c r="AI54" i="38"/>
  <c r="AI55" i="38"/>
  <c r="AI56" i="38"/>
  <c r="AI57" i="38"/>
  <c r="AI58" i="38"/>
  <c r="AI59" i="38"/>
  <c r="AI60" i="38"/>
  <c r="AI61" i="38"/>
  <c r="AI62" i="38"/>
  <c r="AI63" i="38"/>
  <c r="AI64" i="38"/>
  <c r="AI65" i="38"/>
  <c r="AI66" i="38"/>
  <c r="AI67" i="38"/>
  <c r="AI68" i="38"/>
  <c r="AI69" i="38"/>
  <c r="AI70" i="38"/>
  <c r="AI71" i="38"/>
  <c r="AI72" i="38"/>
  <c r="AI73" i="38"/>
  <c r="AI74" i="38"/>
  <c r="AI75" i="38"/>
  <c r="AI76" i="38"/>
  <c r="AI77" i="38"/>
  <c r="AI78" i="38"/>
  <c r="AI79" i="38"/>
  <c r="AI80" i="38"/>
  <c r="AI81" i="38"/>
  <c r="AI82" i="38"/>
  <c r="AI83" i="38"/>
  <c r="N25" i="22"/>
  <c r="N23" i="22"/>
  <c r="AL86" i="38" l="1"/>
  <c r="AL101" i="38"/>
  <c r="AL107" i="38"/>
  <c r="AL110" i="38"/>
  <c r="AL113" i="38"/>
  <c r="AL116" i="38"/>
  <c r="AL119" i="38"/>
  <c r="AL128" i="38"/>
  <c r="AL161" i="38"/>
  <c r="AL170" i="38"/>
  <c r="AL176" i="38"/>
  <c r="AL179" i="38"/>
  <c r="AL182" i="38"/>
  <c r="AL85" i="38"/>
  <c r="AL133" i="38"/>
  <c r="AL139" i="38"/>
  <c r="AL237" i="38"/>
  <c r="AL240" i="38"/>
  <c r="AL112" i="38"/>
  <c r="AL157" i="38"/>
  <c r="AL211" i="38"/>
  <c r="AL226" i="38"/>
  <c r="AL229" i="38"/>
  <c r="AL194" i="38"/>
  <c r="AL221" i="38"/>
  <c r="AL227" i="38"/>
  <c r="AL96" i="38"/>
  <c r="AL114" i="38"/>
  <c r="AL120" i="38"/>
  <c r="AL141" i="38"/>
  <c r="AL165" i="38"/>
  <c r="AL174" i="38"/>
  <c r="AL183" i="38"/>
  <c r="AL186" i="38"/>
  <c r="AL201" i="38"/>
  <c r="AL207" i="38"/>
  <c r="AL213" i="38"/>
  <c r="AL219" i="38"/>
  <c r="AL222" i="38"/>
  <c r="AL146" i="38"/>
  <c r="AL130" i="38"/>
  <c r="AL160" i="38"/>
  <c r="AL166" i="38"/>
  <c r="AL172" i="38"/>
  <c r="AL187" i="38"/>
  <c r="AL199" i="38"/>
  <c r="AL208" i="38"/>
  <c r="AL232" i="38"/>
  <c r="AL235" i="38"/>
  <c r="AL91" i="38"/>
  <c r="AL94" i="38"/>
  <c r="AL100" i="38"/>
  <c r="AL103" i="38"/>
  <c r="AL121" i="38"/>
  <c r="AL124" i="38"/>
  <c r="AL142" i="38"/>
  <c r="AL231" i="38"/>
  <c r="AL234" i="38"/>
  <c r="AL246" i="38"/>
  <c r="AL145" i="38"/>
  <c r="AL151" i="38"/>
  <c r="AL181" i="38"/>
  <c r="AL214" i="38"/>
  <c r="AL220" i="38"/>
  <c r="AL125" i="38"/>
  <c r="AL149" i="38"/>
  <c r="AL155" i="38"/>
  <c r="AL158" i="38"/>
  <c r="AL195" i="38"/>
  <c r="AL185" i="38"/>
  <c r="AL191" i="38"/>
  <c r="AL197" i="38"/>
  <c r="AL203" i="38"/>
  <c r="AL84" i="38"/>
  <c r="AL173" i="38"/>
  <c r="AL209" i="38"/>
  <c r="AL215" i="38"/>
  <c r="AL218" i="38"/>
  <c r="AL224" i="38"/>
  <c r="AL87" i="38"/>
  <c r="AL90" i="38"/>
  <c r="AL105" i="38"/>
  <c r="AL117" i="38"/>
  <c r="AL123" i="38"/>
  <c r="AL126" i="38"/>
  <c r="AL129" i="38"/>
  <c r="AL132" i="38"/>
  <c r="AL135" i="38"/>
  <c r="AL230" i="38"/>
  <c r="AL242" i="38"/>
  <c r="AL162" i="38"/>
  <c r="AL192" i="38"/>
  <c r="AL147" i="38"/>
  <c r="AL159" i="38"/>
  <c r="AL196" i="38"/>
  <c r="AL104" i="38"/>
  <c r="AL127" i="38"/>
  <c r="AL169" i="38"/>
  <c r="AL200" i="38"/>
  <c r="AL204" i="38"/>
  <c r="AL239" i="38"/>
  <c r="AL89" i="38"/>
  <c r="AL108" i="38"/>
  <c r="AL131" i="38"/>
  <c r="AL150" i="38"/>
  <c r="AL154" i="38"/>
  <c r="AL177" i="38"/>
  <c r="AL212" i="38"/>
  <c r="AL243" i="38"/>
  <c r="AL93" i="38"/>
  <c r="AL97" i="38"/>
  <c r="AL143" i="38"/>
  <c r="AL189" i="38"/>
  <c r="AL193" i="38"/>
  <c r="AL216" i="38"/>
  <c r="AL228" i="38"/>
  <c r="AL236" i="38"/>
  <c r="AL205" i="38"/>
  <c r="AL244" i="38"/>
  <c r="AL109" i="38"/>
  <c r="AL178" i="38"/>
  <c r="AL190" i="38"/>
  <c r="AL217" i="38"/>
  <c r="AL136" i="38"/>
  <c r="AL140" i="38"/>
  <c r="AL163" i="38"/>
  <c r="AL225" i="38"/>
  <c r="AL98" i="38"/>
  <c r="AL102" i="38"/>
  <c r="AL106" i="38"/>
  <c r="AL148" i="38"/>
  <c r="AL167" i="38"/>
  <c r="AL171" i="38"/>
  <c r="AL175" i="38"/>
  <c r="AL198" i="38"/>
  <c r="AL202" i="38"/>
  <c r="AL206" i="38"/>
  <c r="AL233" i="38"/>
  <c r="AL241" i="38"/>
  <c r="AL95" i="38"/>
  <c r="AL137" i="38"/>
  <c r="AL152" i="38"/>
  <c r="AL156" i="38"/>
  <c r="AL210" i="38"/>
  <c r="AL245" i="38"/>
  <c r="AL99" i="38"/>
  <c r="AL118" i="38"/>
  <c r="AL122" i="38"/>
  <c r="AL164" i="38"/>
  <c r="AL238" i="38"/>
  <c r="AL88" i="38"/>
  <c r="AL111" i="38"/>
  <c r="AL153" i="38"/>
  <c r="AL168" i="38"/>
  <c r="AL180" i="38"/>
  <c r="AL92" i="38"/>
  <c r="AL115" i="38"/>
  <c r="AL134" i="38"/>
  <c r="AL138" i="38"/>
  <c r="AL184" i="38"/>
  <c r="AL188" i="38"/>
  <c r="AL223" i="38"/>
  <c r="AL9" i="38"/>
  <c r="AL25" i="38"/>
  <c r="AL17" i="38"/>
  <c r="AL41" i="38"/>
  <c r="AL12" i="38"/>
  <c r="AL55" i="38"/>
  <c r="AL79" i="38"/>
  <c r="AL69" i="38"/>
  <c r="AL78" i="38"/>
  <c r="AL33" i="38"/>
  <c r="AL73" i="38"/>
  <c r="AL59" i="38"/>
  <c r="AL58" i="38"/>
  <c r="AL57" i="38"/>
  <c r="AL60" i="38"/>
  <c r="AL76" i="38"/>
  <c r="AL70" i="38"/>
  <c r="AL53" i="38"/>
  <c r="AL72" i="38"/>
  <c r="AL77" i="38"/>
  <c r="AL35" i="38"/>
  <c r="AL66" i="38"/>
  <c r="AL65" i="38"/>
  <c r="AL63" i="38"/>
  <c r="AL56" i="38"/>
  <c r="AL51" i="38"/>
  <c r="AL10" i="38"/>
  <c r="AL48" i="38"/>
  <c r="AL47" i="38"/>
  <c r="AL45" i="38"/>
  <c r="AL44" i="38"/>
  <c r="AL43" i="38"/>
  <c r="AL42" i="38"/>
  <c r="AL40" i="38"/>
  <c r="AL32" i="38"/>
  <c r="AL16" i="38"/>
  <c r="AL83" i="38"/>
  <c r="AL81" i="38"/>
  <c r="AL67" i="38"/>
  <c r="AL37" i="38"/>
  <c r="AL8" i="38"/>
  <c r="AL80" i="38"/>
  <c r="AL74" i="38"/>
  <c r="AL52" i="38"/>
  <c r="AL49" i="38"/>
  <c r="AL36" i="38"/>
  <c r="AL71" i="38"/>
  <c r="AL64" i="38"/>
  <c r="AL34" i="38"/>
  <c r="AL30" i="38"/>
  <c r="AL29" i="38"/>
  <c r="AL28" i="38"/>
  <c r="AL27" i="38"/>
  <c r="AL26" i="38"/>
  <c r="AL22" i="38"/>
  <c r="AL21" i="38"/>
  <c r="AL20" i="38"/>
  <c r="AL19" i="38"/>
  <c r="AL18" i="38"/>
  <c r="AL14" i="38"/>
  <c r="AL13" i="38"/>
  <c r="AL11" i="38"/>
  <c r="AF247" i="38"/>
  <c r="AL82" i="38"/>
  <c r="AL68" i="38"/>
  <c r="AL61" i="38"/>
  <c r="AL54" i="38"/>
  <c r="AL46" i="38"/>
  <c r="AL38" i="38"/>
  <c r="AL31" i="38"/>
  <c r="AL23" i="38"/>
  <c r="AL15" i="38"/>
  <c r="AL24" i="38"/>
  <c r="AL39" i="38"/>
  <c r="AL50" i="38"/>
  <c r="AL62" i="38"/>
  <c r="AL75" i="38"/>
  <c r="AL247" i="38" l="1"/>
  <c r="AI8" i="38"/>
  <c r="X166" i="38"/>
  <c r="X247" i="38" s="1"/>
  <c r="W166" i="38"/>
  <c r="AI9" i="38"/>
  <c r="O25" i="5"/>
  <c r="O20" i="5"/>
  <c r="O5" i="5"/>
  <c r="D15" i="5"/>
  <c r="E15" i="5"/>
  <c r="E20" i="5"/>
  <c r="E21" i="5"/>
  <c r="E24" i="5"/>
  <c r="E23" i="5"/>
  <c r="E7" i="5"/>
  <c r="D24" i="5"/>
  <c r="D23" i="5"/>
  <c r="D21" i="5"/>
  <c r="D20" i="5"/>
  <c r="D7" i="5"/>
  <c r="C24" i="5"/>
  <c r="C23" i="5"/>
  <c r="C21" i="5"/>
  <c r="C20" i="5"/>
  <c r="C7" i="5"/>
  <c r="W247" i="38" l="1"/>
  <c r="Y166" i="38"/>
  <c r="Y247" i="38" s="1"/>
  <c r="AI247" i="38"/>
  <c r="F15" i="5" l="1"/>
  <c r="F30" i="5" s="1"/>
  <c r="G15" i="5"/>
  <c r="G30" i="5"/>
  <c r="H15" i="5"/>
  <c r="H30" i="5"/>
  <c r="I15" i="5"/>
  <c r="I30" i="5" s="1"/>
  <c r="J15" i="5"/>
  <c r="J30" i="5" s="1"/>
  <c r="K15" i="5"/>
  <c r="K30" i="5"/>
  <c r="L15" i="5"/>
  <c r="L30" i="5"/>
  <c r="M15" i="5"/>
  <c r="M30" i="5" s="1"/>
  <c r="N15" i="5"/>
  <c r="N30" i="5"/>
  <c r="C25" i="5"/>
  <c r="C15" i="5"/>
  <c r="N24" i="22"/>
  <c r="N22" i="22"/>
  <c r="N21" i="22"/>
  <c r="N20" i="22"/>
  <c r="N19" i="22"/>
  <c r="N18" i="22"/>
  <c r="N17" i="22"/>
  <c r="N16" i="22"/>
  <c r="N15" i="22"/>
  <c r="N14" i="22"/>
  <c r="N13" i="22"/>
  <c r="N12" i="22"/>
  <c r="N11" i="22"/>
  <c r="N10" i="22"/>
  <c r="N9" i="22"/>
  <c r="N8" i="22"/>
  <c r="N7" i="22"/>
  <c r="N6" i="22"/>
  <c r="N5" i="22"/>
  <c r="E30" i="5" l="1"/>
  <c r="D30" i="5"/>
  <c r="O15" i="5"/>
  <c r="C30" i="5"/>
  <c r="O3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N5" authorId="0" shapeId="0" xr:uid="{9A20E3EA-062E-4EDE-B31E-E6D08A16B685}">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AD5" authorId="0" shapeId="0" xr:uid="{71D157DD-B9B8-45C2-A78B-B219C172405F}">
      <text>
        <r>
          <rPr>
            <b/>
            <sz val="9"/>
            <color indexed="81"/>
            <rFont val="Tahoma"/>
            <family val="2"/>
          </rPr>
          <t>Cote:</t>
        </r>
        <r>
          <rPr>
            <sz val="9"/>
            <color indexed="81"/>
            <rFont val="Tahoma"/>
            <family val="2"/>
          </rPr>
          <t xml:space="preserve">
Entendidas como reproducciones en el momento de la transmisión</t>
        </r>
      </text>
    </comment>
    <comment ref="AG5" authorId="0" shapeId="0" xr:uid="{198E4B0E-51B2-4600-BF80-CE533314096F}">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N5" authorId="0" shapeId="0" xr:uid="{68AC7A16-860E-407C-A474-B8143381FA7D}">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AD5" authorId="0" shapeId="0" xr:uid="{CAB4EA3F-CA66-4282-967E-88D0F8899DA9}">
      <text>
        <r>
          <rPr>
            <b/>
            <sz val="9"/>
            <color indexed="81"/>
            <rFont val="Tahoma"/>
            <family val="2"/>
          </rPr>
          <t>Cote:</t>
        </r>
        <r>
          <rPr>
            <sz val="9"/>
            <color indexed="81"/>
            <rFont val="Tahoma"/>
            <family val="2"/>
          </rPr>
          <t xml:space="preserve">
Entendidas como reproducciones en el momento de la transmisión</t>
        </r>
      </text>
    </comment>
    <comment ref="AG5" authorId="0" shapeId="0" xr:uid="{77EE9B6A-91E4-4288-9C15-76DAF6E1E57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<sst xmlns="http://schemas.openxmlformats.org/spreadsheetml/2006/main" count="14978" uniqueCount="1623">
  <si>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</si>
  <si>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</si>
  <si>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</si>
  <si>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Ley de Presupuesto 2023</t>
  </si>
  <si>
    <t>Resolución - Fecha</t>
  </si>
  <si>
    <t>Razón Social</t>
  </si>
  <si>
    <t>FUNDACIÓN FESTIVAL INTERNACIONAL TEATRO A MIL</t>
  </si>
  <si>
    <t>Rol Único Trinutario</t>
  </si>
  <si>
    <t>65.409.160-9</t>
  </si>
  <si>
    <t>Domicilio Legal</t>
  </si>
  <si>
    <t>Marchant Pereira 201, Oficina 201, Providencia</t>
  </si>
  <si>
    <t>Representante Legal</t>
  </si>
  <si>
    <t>Carmen Romero Quero</t>
  </si>
  <si>
    <t>Cédula de Identidad del Representante Legal</t>
  </si>
  <si>
    <t>8.095.742-4</t>
  </si>
  <si>
    <t>Teléfono</t>
  </si>
  <si>
    <t>56 - 22 925 03 10</t>
  </si>
  <si>
    <t>Correo Electrónico</t>
  </si>
  <si>
    <t>carmen@fundacionteatroamil.cl / vania@fundacionteatroamil.cl</t>
  </si>
  <si>
    <t>Sitio Web Institucional</t>
  </si>
  <si>
    <t>www.teatroamil.cl</t>
  </si>
  <si>
    <t>Programa Orquestas Regionales Profesionales 2023</t>
  </si>
  <si>
    <t>Programa Apoyo a Organizaciones Culturales Colaboradoras - Modalidad Continuidad 2022</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</si>
  <si>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</si>
  <si>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</si>
  <si>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</si>
  <si>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</si>
  <si>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</si>
  <si>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</si>
  <si>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</si>
  <si>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</si>
  <si>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</si>
  <si>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</si>
  <si>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</si>
  <si>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</si>
  <si>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</si>
  <si>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</si>
  <si>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</si>
  <si>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</si>
  <si>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</si>
  <si>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</si>
  <si>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2023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</si>
  <si>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</si>
  <si>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</si>
  <si>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</si>
  <si>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</si>
  <si>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</si>
  <si>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</si>
  <si>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</si>
  <si>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</si>
  <si>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</si>
  <si>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9"/>
        <color rgb="FFFF0000"/>
        <rFont val="Verdana"/>
        <family val="2"/>
      </rPr>
      <t>(ESPECIFICAR)</t>
    </r>
  </si>
  <si>
    <t xml:space="preserve">Funciones de obras en el extranjero. Intereses y reajustes. </t>
  </si>
  <si>
    <t>TOTAL</t>
  </si>
  <si>
    <t>EGRESOS</t>
  </si>
  <si>
    <t>Monto Total Ejecutado 2023</t>
  </si>
  <si>
    <t>GASTOS DE OPERACIÓN</t>
  </si>
  <si>
    <t>GASTOS DE DIFUSIÓN</t>
  </si>
  <si>
    <t>GASTOS DE INVERSIÓN</t>
  </si>
  <si>
    <t>GASTOS DE PERSONAL</t>
  </si>
  <si>
    <t>OTROS GASTOS</t>
  </si>
  <si>
    <t>Gastos administracion, funcionamiento oficina, comunicaciones, arriendo, entre otros</t>
  </si>
  <si>
    <t>RESUMEN PRESUPUESTARIO</t>
  </si>
  <si>
    <t>UTILIDAD O PÉRDIDA DEL PERÍODO</t>
  </si>
  <si>
    <t>Total 2023</t>
  </si>
  <si>
    <t>3. OTROS APORTES ADICIONALES A TRANSFERENCIA CORRIENTE</t>
  </si>
  <si>
    <r>
      <rPr>
        <u/>
        <sz val="9"/>
        <rFont val="Verdana"/>
        <family val="2"/>
      </rPr>
      <t>Instrucción</t>
    </r>
    <r>
      <rPr>
        <sz val="9"/>
        <rFont val="Verdana"/>
        <family val="2"/>
      </rPr>
      <t>: deberá llenar esta pestaña de manera mensual y publicarla en su sitio web institucional a más tardar el día 15 del mes siguiente</t>
    </r>
  </si>
  <si>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</si>
  <si>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</si>
  <si>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</si>
  <si>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</si>
  <si>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</si>
  <si>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</si>
  <si>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</si>
  <si>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</si>
  <si>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</si>
  <si>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Corporación Cultural de Lo Barnechea</t>
  </si>
  <si>
    <t>Municipio</t>
  </si>
  <si>
    <t>Monetario</t>
  </si>
  <si>
    <t>Festival Internacional Teatro a Mil 2023</t>
  </si>
  <si>
    <t xml:space="preserve">Producción Festival </t>
  </si>
  <si>
    <t>27 días</t>
  </si>
  <si>
    <t>Ilustre Municipalidad de San Miguel</t>
  </si>
  <si>
    <t>Corporación Municipal de Cultura de Paine</t>
  </si>
  <si>
    <t>Ilustre Municipalidad de Maipú</t>
  </si>
  <si>
    <t>Corporación Cultural de Vitacura</t>
  </si>
  <si>
    <t>Corporación Cultural y de las Artes de la Ilustre Municipalidad de Rancagua</t>
  </si>
  <si>
    <t>Corporación Cultural, Social y Deportiva Municipal de Quilicura</t>
  </si>
  <si>
    <t>Corporación Cultural de San Joaquín</t>
  </si>
  <si>
    <t>Ilustre Municipalidad de Casablanca</t>
  </si>
  <si>
    <t>Ilustre Municipalidad de Lo Espejo</t>
  </si>
  <si>
    <t xml:space="preserve">Ilustre Municipalidad de Peñaflor </t>
  </si>
  <si>
    <t>Ilustre Municipalidad de Temuco</t>
  </si>
  <si>
    <t>Ilustre Municipalidad de Pedro Aguirre Cerda</t>
  </si>
  <si>
    <t>Ilustre Municipalidad de Cerro Navia</t>
  </si>
  <si>
    <t>Corporación Cultural de Ñuñoa</t>
  </si>
  <si>
    <t>Corporación Cultural de la comuna de La Pintana</t>
  </si>
  <si>
    <t>Corporación Cultural de la Ilustre Municipalidad de La Granja</t>
  </si>
  <si>
    <t>Ilustre Municipalidad de Quinta Normal</t>
  </si>
  <si>
    <t>Ilustre Municipalidad de Renca</t>
  </si>
  <si>
    <t>Corporación Cultural de Talagante</t>
  </si>
  <si>
    <t>Ilustre Municipalidad de Buin</t>
  </si>
  <si>
    <t>Ilustre Municipalidad de Lampa</t>
  </si>
  <si>
    <t xml:space="preserve">Corporación Cultural de la comuna de Independencia </t>
  </si>
  <si>
    <t>Ilustre Municipalidad de Melipilla</t>
  </si>
  <si>
    <t>Ilustre Municipalidad de Coquimbo</t>
  </si>
  <si>
    <t>Corporación Cultural de Puente Alto</t>
  </si>
  <si>
    <t>Organización Cultural en Tránsito</t>
  </si>
  <si>
    <t>Empresa Privada</t>
  </si>
  <si>
    <t>I. Municipalidad de Cerrillos</t>
  </si>
  <si>
    <t>Producción Festival</t>
  </si>
  <si>
    <t>Corporación Teatro Regional del Bio Bio</t>
  </si>
  <si>
    <t>Corporación Cultural de Amigos Teatro Regional del Maule</t>
  </si>
  <si>
    <t>Corporación Municipal de Desarrollo de Lampa</t>
  </si>
  <si>
    <t>Teatro en la Educación 2023</t>
  </si>
  <si>
    <t>Funcionamiento de Proyecto</t>
  </si>
  <si>
    <t>9 Meses</t>
  </si>
  <si>
    <t>Ilustre Municipalidad de El Bosque</t>
  </si>
  <si>
    <t>Ilustre Municipalidad de Pudahuel</t>
  </si>
  <si>
    <t>APORTES DIRECTOS</t>
  </si>
  <si>
    <t>MONTO APORTADO ($)</t>
  </si>
  <si>
    <t>Embajada de Bélgica</t>
  </si>
  <si>
    <t>Fundación Benéfica Teatro del Lago</t>
  </si>
  <si>
    <t>Universidad Andrés Bello</t>
  </si>
  <si>
    <t>Soc. VS Producciones</t>
  </si>
  <si>
    <t>Producciones Sound Light Ltda.</t>
  </si>
  <si>
    <t>Embajada de Gran Bretaña</t>
  </si>
  <si>
    <t>Goethe Institut Chile</t>
  </si>
  <si>
    <t>Corporación Cultural de Municipalidad de Ovalle</t>
  </si>
  <si>
    <t>Embajada de Estados Unidos</t>
  </si>
  <si>
    <t>Pro Chile</t>
  </si>
  <si>
    <t>Servicio Público</t>
  </si>
  <si>
    <t>Tipo de Institución</t>
  </si>
  <si>
    <t>Tipo de aporte</t>
  </si>
  <si>
    <t>Gobierno Regional</t>
  </si>
  <si>
    <t>Valorado</t>
  </si>
  <si>
    <t>Ministerio</t>
  </si>
  <si>
    <t>Empresa Pública</t>
  </si>
  <si>
    <t xml:space="preserve">4. RECURSOS HUMANOS  </t>
  </si>
  <si>
    <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t>
    </r>
  </si>
  <si>
    <t>Esta información deberá ser publicada en el sitio web institucional, según lo estipulado en el convenio de transferencia de recursos y ejecución de actividades.</t>
  </si>
  <si>
    <t>PERSONAL DE LA ORGANIZACIÓN</t>
  </si>
  <si>
    <t>Nombre y apellido</t>
  </si>
  <si>
    <t>Género</t>
  </si>
  <si>
    <t>Cargo / Rol</t>
  </si>
  <si>
    <t>Área o Departamento al que pertenece</t>
  </si>
  <si>
    <t>Modalidad de Contrato</t>
  </si>
  <si>
    <t>Marcar con una X si la remuneración se paga con recursos otorgados por esta transferencia</t>
  </si>
  <si>
    <t>Remuneración Bruta</t>
  </si>
  <si>
    <t>Vicente Almuna</t>
  </si>
  <si>
    <t>Masculino</t>
  </si>
  <si>
    <t>Jefe de Producción</t>
  </si>
  <si>
    <t>Producción</t>
  </si>
  <si>
    <t>Contrato Plazo Indefinido</t>
  </si>
  <si>
    <t>Evelyn Campbell</t>
  </si>
  <si>
    <t xml:space="preserve">Femenino </t>
  </si>
  <si>
    <t>Directora de Producción</t>
  </si>
  <si>
    <t>Vania Donoso</t>
  </si>
  <si>
    <t>Jefa de Adm. y Finanzas</t>
  </si>
  <si>
    <t>Adm. Y Finanzas</t>
  </si>
  <si>
    <t>Paula Echeñique</t>
  </si>
  <si>
    <t>Asesora Estrategica</t>
  </si>
  <si>
    <t>Programación</t>
  </si>
  <si>
    <t>Denisse Espinoza</t>
  </si>
  <si>
    <t>Jefa de Contenidos y Difusión</t>
  </si>
  <si>
    <t>Comunicaciones</t>
  </si>
  <si>
    <t>Andres Garcia</t>
  </si>
  <si>
    <t>Circulación Nacional</t>
  </si>
  <si>
    <t>María Sepulveda</t>
  </si>
  <si>
    <t>Directora jecutiva</t>
  </si>
  <si>
    <t>Dirección</t>
  </si>
  <si>
    <t>Camila Leyton</t>
  </si>
  <si>
    <t>Asistencia área administración</t>
  </si>
  <si>
    <t>Consuelo Lopez</t>
  </si>
  <si>
    <t>Coordinadora de Alianzas comerciales y atención audiencias teatroamil.tv</t>
  </si>
  <si>
    <t>Comercial</t>
  </si>
  <si>
    <t>Claudia Perez</t>
  </si>
  <si>
    <t>Asistente Directora General</t>
  </si>
  <si>
    <t>Silvia Rambaldi</t>
  </si>
  <si>
    <t>Profesional Programación</t>
  </si>
  <si>
    <t>Carolina Roa</t>
  </si>
  <si>
    <t>Coordinadora de Programación</t>
  </si>
  <si>
    <t>Carmen Romero</t>
  </si>
  <si>
    <t>Directora General</t>
  </si>
  <si>
    <t>Pamela Ruiz</t>
  </si>
  <si>
    <t>Asistente de Programación y Territorios Creativos</t>
  </si>
  <si>
    <t>Rocio Valdez</t>
  </si>
  <si>
    <t>Coordinadora Comunicaciones</t>
  </si>
  <si>
    <t>Sergio Verdejo</t>
  </si>
  <si>
    <t>Jefe de Contabilidad y Tesorero</t>
  </si>
  <si>
    <t>Magdaleba Bordalí</t>
  </si>
  <si>
    <t>Community manager</t>
  </si>
  <si>
    <t>Contrato Honorarios</t>
  </si>
  <si>
    <t>José Pozo</t>
  </si>
  <si>
    <t>Diseñador</t>
  </si>
  <si>
    <t>Cristian Pinilla</t>
  </si>
  <si>
    <t>Soporte TI</t>
  </si>
  <si>
    <t>Javiera Vega</t>
  </si>
  <si>
    <t>Asistencia Contable</t>
  </si>
  <si>
    <t>Total Remuneraciones con cargo a transferencia MINCAP</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</si>
  <si>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</si>
  <si>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</si>
  <si>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</si>
  <si>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</si>
  <si>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</si>
  <si>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</si>
  <si>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</si>
  <si>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</si>
  <si>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</si>
  <si>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</si>
  <si>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PLAN DE GESTIÓN FITAM 2023</t>
  </si>
  <si>
    <t>Numeral de compromiso</t>
  </si>
  <si>
    <t>INFORMACIÓN DE LAS ACCIONES A DESARROLLAR</t>
  </si>
  <si>
    <t>LÍNEAS ESTRATÉGICAS</t>
  </si>
  <si>
    <t>OBJETIVOS</t>
  </si>
  <si>
    <t>ACCIONES / ACTIVIDADES</t>
  </si>
  <si>
    <t>INDICAR TIPO DE COLABORACIÓN MINISTERIAL</t>
  </si>
  <si>
    <t>INDICAR TIPO DE COLABORACIÓN MINISTERIAL (Plan de Acción)</t>
  </si>
  <si>
    <t>META 2023</t>
  </si>
  <si>
    <t>VERIFICADORES</t>
  </si>
  <si>
    <r>
      <t xml:space="preserve">CRONOGRAMA DE EJECUCIÓN </t>
    </r>
    <r>
      <rPr>
        <sz val="9"/>
        <color theme="1"/>
        <rFont val="Verdana"/>
        <family val="2"/>
      </rPr>
      <t>(MARCAR CON UNA X)</t>
    </r>
  </si>
  <si>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</si>
  <si>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</si>
  <si>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</si>
  <si>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</si>
  <si>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</si>
  <si>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</si>
  <si>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</si>
  <si>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</si>
  <si>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</si>
  <si>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</si>
  <si>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</si>
  <si>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</si>
  <si>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I.1.Acceso</t>
  </si>
  <si>
    <t>A. Acortar las brechas de acceso de participación cultural</t>
  </si>
  <si>
    <t>Funciones de artes escénicas gratuitas</t>
  </si>
  <si>
    <t>Enfoques y Beneficiarios Preferentes - Territorio- Descentralización</t>
  </si>
  <si>
    <t>Enfoques de Inclusión – Enfoque Territorial</t>
  </si>
  <si>
    <t>Reportes de funciones realizadas/ Fotos/ Prensa</t>
  </si>
  <si>
    <t>X</t>
  </si>
  <si>
    <t>I.1.A.1</t>
  </si>
  <si>
    <r>
      <t>Primer trimestre: 1.594 Funciones y Jornadas de programación con acceso gratuito. Segundo trimestre: 6.666  Funciones y Jornadas de programación con acceso gratuito- Total: 8.260 /</t>
    </r>
    <r>
      <rPr>
        <b/>
        <sz val="9"/>
        <color rgb="FF000000"/>
        <rFont val="Verdana"/>
        <family val="2"/>
      </rPr>
      <t>Filtrar en Numeral de compromiso al que pertenece por I.1.A.1.</t>
    </r>
  </si>
  <si>
    <t>Registro Fotográfico, medios de difusión, prensa del Festival Teatro a mil y sus proyectos.</t>
  </si>
  <si>
    <t>Enero a Junio 023</t>
  </si>
  <si>
    <t>EN EJECUCIÓN</t>
  </si>
  <si>
    <t>Funciones de artes escénicas pagadas</t>
  </si>
  <si>
    <t>Ejes transversales - Circuitos creativos</t>
  </si>
  <si>
    <t>No aplica</t>
  </si>
  <si>
    <t>Reportes de funciones realizadas/ fotos/ Prensa</t>
  </si>
  <si>
    <t>I.1.A.2</t>
  </si>
  <si>
    <r>
      <t xml:space="preserve">228  Funciones y Jornadas de programación con acceso Pagado. Segundo trimestre: 54  Funciones y Jornadas de programación con acceso pagado- Total: 282/ </t>
    </r>
    <r>
      <rPr>
        <b/>
        <sz val="9"/>
        <color rgb="FF000000"/>
        <rFont val="Verdana"/>
        <family val="2"/>
      </rPr>
      <t>Filtrar en Numeral de compromiso al que pertenece por I.1.A.2.</t>
    </r>
  </si>
  <si>
    <t>I.2 Creación</t>
  </si>
  <si>
    <t>A. Apoyar la sostenibilidad del sistema artístico nacional</t>
  </si>
  <si>
    <t>Constitución y desarrollo de mesas curatoriales regionales</t>
  </si>
  <si>
    <t>Reporte de mesas constituidas/ lista de participantes/ fotos</t>
  </si>
  <si>
    <t>I.2.A.1</t>
  </si>
  <si>
    <t>Pendiente</t>
  </si>
  <si>
    <t>Mentorías artísticas y técnicas Programa Territorios Creativos</t>
  </si>
  <si>
    <t>Ejes transversales circuitos creativos</t>
  </si>
  <si>
    <t>Reporte de asesorías artísticas y técnicas realizadas</t>
  </si>
  <si>
    <t>I.2.A.2</t>
  </si>
  <si>
    <t>Proyectos de coproducción estrenados</t>
  </si>
  <si>
    <t>Ejes transversales - Reactivación y Economía Creativa</t>
  </si>
  <si>
    <t>Propuestas apoyadas y estrenadas</t>
  </si>
  <si>
    <t>I.2.A.3</t>
  </si>
  <si>
    <r>
      <t xml:space="preserve">Primer trimestre: Se estrenan 15 proyectos de Territorios Creativos (Todas las regiones a exepción de la región metropolitana) Más las siguientes creaciones: Colina, La Moneda Chiquitita, Voces para atesorar. Suman 353 funciones. Segundo trimestre:  Se estrena la coproduccion de El asilo contra la opresión con 18 funciones. -Total 371 funciones. </t>
    </r>
    <r>
      <rPr>
        <b/>
        <sz val="9"/>
        <color rgb="FF000000"/>
        <rFont val="Verdana"/>
        <family val="2"/>
      </rPr>
      <t>Filtrar en Numeral de compromiso al que pertenece por I.2.A.3</t>
    </r>
  </si>
  <si>
    <t>Gestión y asignación de recursos coproducciones</t>
  </si>
  <si>
    <t>Propuestas seleccionadas con contrato</t>
  </si>
  <si>
    <t>I.2.A.4</t>
  </si>
  <si>
    <t>I.3. Circulación</t>
  </si>
  <si>
    <t>A. Promover, proteger y visibilizar la creación nacional</t>
  </si>
  <si>
    <t>Gestión de giras y presentaciones de obras nacionales e internacionales</t>
  </si>
  <si>
    <t>Acciones Vinculadas a Desarrollo y Formación de Públicos</t>
  </si>
  <si>
    <t>Funciones realizadas en Chile y el Extranjero</t>
  </si>
  <si>
    <t>I.3.A.1</t>
  </si>
  <si>
    <r>
      <t>Primer trimestre: Se realizan 14 funciones entre circulación nacional y circulación internacional.. Segundo trimestre:  Se realizan 05 funciones entre circulación nacional e  internacional.- Total 19 funciones</t>
    </r>
    <r>
      <rPr>
        <b/>
        <sz val="9"/>
        <color rgb="FF000000"/>
        <rFont val="Verdana"/>
        <family val="2"/>
      </rPr>
      <t>. Filtrar en Numeral de compromiso al que pertenece por I.3.A.1</t>
    </r>
  </si>
  <si>
    <t>Registro Fotográfico</t>
  </si>
  <si>
    <t>Diseño y realización de platea</t>
  </si>
  <si>
    <t>Reportes de preparación Platea 2024</t>
  </si>
  <si>
    <t>I.3.A.2</t>
  </si>
  <si>
    <t>I.4 Formación y Educación</t>
  </si>
  <si>
    <t>A. Colocar a las artes como motor de transformación personal y social</t>
  </si>
  <si>
    <t>Incorporación de las Artes Escénicas en Escuelas</t>
  </si>
  <si>
    <t>Compromisos Intersectoriales - Plan de Niñez y Adolescencia</t>
  </si>
  <si>
    <t>Acciones Vinculadas a niños, niñas y adolescentes menores de 18 años.</t>
  </si>
  <si>
    <t>Comuna donde se realiza el programa</t>
  </si>
  <si>
    <t>I.4.A.1</t>
  </si>
  <si>
    <t xml:space="preserve">En el segundo trimestre se incorpora el programa Teatro en la educación en 05 escuelas y 10 cursos en el primer y segundo ciclo básico. </t>
  </si>
  <si>
    <t>Asistencia a obras de teatro</t>
  </si>
  <si>
    <t>Reporte de visualización obra de teatro</t>
  </si>
  <si>
    <t>I.4.A.2</t>
  </si>
  <si>
    <t>Realización de muestras finales ante comunidad escolar</t>
  </si>
  <si>
    <t>Reporte de realización de muestras finales</t>
  </si>
  <si>
    <t>I.4.A.3</t>
  </si>
  <si>
    <t xml:space="preserve">Diseño de actividades de Lab Escénico </t>
  </si>
  <si>
    <t>Programa de actividades en Festival 2024</t>
  </si>
  <si>
    <t>I.4.A.4</t>
  </si>
  <si>
    <t>Ejecución de actividades de Lab Escénico</t>
  </si>
  <si>
    <t>Reporte de actividades Lab Escénico en festival 2023</t>
  </si>
  <si>
    <t>I.4.A.5</t>
  </si>
  <si>
    <t>Primer trimestre: Se realizaron 103 Jornadas con actividades de Lab escénico en el marco del Festival Teatro a mil 2023. Se suman las actividades de Noches de las ideas que son conversatorios, workshop y Lecturas dramatizadas. Segundo trimestre: Se realiza 01  jornada de Worshop con obra Evayerbabuena- Total 104 jornadas.</t>
  </si>
  <si>
    <t>II.1 Asociatividad</t>
  </si>
  <si>
    <t>A. Formalizar e incentivar
trabajo colaborativo entre instituciones colaboradoras</t>
  </si>
  <si>
    <t>Participar en al menos 01 actividades/ iniciativas producidas, gestionadas por tres o más organizaciones</t>
  </si>
  <si>
    <t>No Aplica</t>
  </si>
  <si>
    <t>Reporte de la actividad</t>
  </si>
  <si>
    <t>II.1.A.1</t>
  </si>
  <si>
    <t>Se coproduce la obra El asilo contra la opresión junto con Centro Cultural Gabriela Mistral y el Teatro Biobio. Obra que tuvo 18 funciones.</t>
  </si>
  <si>
    <t>Abril a Junio 023</t>
  </si>
  <si>
    <t>II.2 Trabajo territorial</t>
  </si>
  <si>
    <t>Apoyar la descentralización de oferta programática</t>
  </si>
  <si>
    <t>Desarrollar 20 actividades en comunas distintas a la de origen de la organización</t>
  </si>
  <si>
    <t>Enfoques Transversales - Territorio / Descentralización</t>
  </si>
  <si>
    <t>Reporte de presentaciones fuera de la comuna de origen</t>
  </si>
  <si>
    <t>II.2.A.1</t>
  </si>
  <si>
    <t>Primer trmiestre: Se desarrollan 422 funciones presenciales en comunas diferente a la de organización (Aqui se suman las actividades realizadas en la región metropolitana a exepción de la comuna de Providencia). Segundo trimestre: Se desarrollan 23 funciones presenciales en comunas diferente a la de organización. Total 445 funciones/jornadas.</t>
  </si>
  <si>
    <t>Desarrollar 20 actividades en regiones distintas a la región de origen de la organización</t>
  </si>
  <si>
    <t>Reporte de presentaciones fuera de la Región de origen</t>
  </si>
  <si>
    <t>II.2.A.2</t>
  </si>
  <si>
    <t>Primer trimestre; Se desarrollan 103 funciones en comunas fuera de la Región Metropoliatana y 09 funciones fuera de Chile. Segundo trimestre: Se desarrollan 3 funciones en comunas fuera de la Región Metropoliatana y 2 funciones fuera de Chile. Total:117 funciones/jornadas</t>
  </si>
  <si>
    <t>II.3 Recursos Humanos</t>
  </si>
  <si>
    <t>Mejorar condiciones laborales y de desarrollo de equipos de trabajo</t>
  </si>
  <si>
    <t>Disponibilidad Cursos SENCE para personal contratados en especial de idioma inglés</t>
  </si>
  <si>
    <t>Documento compra-gestión de curso</t>
  </si>
  <si>
    <t>III.3.A.1</t>
  </si>
  <si>
    <t>Se comienza el curso de inglés a través de sence desde el 14 de junio 2023 al 16 de agosto 2023</t>
  </si>
  <si>
    <t>Incripción del curso</t>
  </si>
  <si>
    <t xml:space="preserve"> Junio 023</t>
  </si>
  <si>
    <t>COLABORACIÓN CON PROGRAMAS EJECUTADOS POR EL MINISTERIO</t>
  </si>
  <si>
    <t>Estado de Ejecución</t>
  </si>
  <si>
    <t>1.Participar en la Semana de Educación Artística(SEA), concretando al menos una (01) reunión de coordinación con el Departamento de Educación y Formación en Artes y Cultura–o la dependencia que le suceda en sus funciones-del MINISTERIOpara conocer los     lineamientos     de     cada     versión,     registrar     la     institución     en     la     web http://semanaeducacionartistica.cultura.gob.cly realizar al  menos  una  (01)  actividad  de visibilizacióno proyecto afín a la temática de celebración de cada año. Una vez finalizada la SEA, responder la encuesta de reporte disponible en el sitio web.</t>
  </si>
  <si>
    <t>Se participa en la reunión concovada por Mincap para orientar la celebración de la semana artística el 20 de abril 2023. Teatro a mil programo la puesta en escena de la obra Mañana es otro paós el 16 de mayo para los alumnos y alumnas del 6to básico de la escuela Santa Bárbara de Lampa..Item Semana de la ediucacín artistica en informe de acividad.</t>
  </si>
  <si>
    <t>FINALIZADA</t>
  </si>
  <si>
    <t>2.Remitir copia de las publicaciones que haya llevado a cabo durante el año, las que serán  derivadas  por  laUnidad  o  Sección  a  cargo  de  la  coordinación  de  convenios institucionales al Centro de Documentación (CEDOC) del MINISTERIO.</t>
  </si>
  <si>
    <t>Libro Todos estos años</t>
  </si>
  <si>
    <t>Copia Impresa</t>
  </si>
  <si>
    <t>Enero 202</t>
  </si>
  <si>
    <t>3. Incorporarse  a  la  plataforma www.eligecultura.cl,  o  aquella  que  la  reemplace, manteniendo  información  actualizada  de  la  oferta  programática  de  la  organización  de manera trimestral, con el objetivo de favorecer la difusión de información cultural y el acceso por parte de la ciudadanía.</t>
  </si>
  <si>
    <t>Se incorpora la programación ya ctividades de Teatro a mil a la plataforma www.eligecultura.cl</t>
  </si>
  <si>
    <t>Captura de pantalla</t>
  </si>
  <si>
    <t>4. Participar del “Día de los Patrimonios” y “Mes de Públicos”, ofreciendo al menos una actividad de acceso gratuito y orientada a público general en cada una de dichas instancias impulsadas por el MINISTERIO.</t>
  </si>
  <si>
    <t>En esa línea, Fundación Teatro a Mil se hace presente en la celebración del Día de los Patrimonios poniendo al acceso gratuito un video y un libro que resguardan parte importante de nuestro acervo cultural.  El primero es el estreno del registro editado de la Masterclass dictada por Guillermo “Willy” Ganga, nuestro homenajeado 2023, durante el pasado Festival Teatro a Mil 2023, en GAM. Asimismo, el segundo aporte que hizo la Fundación en el Día de los Patrimonios fue a nivel de redes sociales, en donde se invitó a los seguidos de Instagram, Facebook y Twitter a participar en una dinámica de preguntas que podrán ser respondidas a través de la consulta del libro conmemorativo por los 30 años del Festival, Todos estos años, que está desde enero disponible en nuestro sitio web Teatroamil.cl.</t>
  </si>
  <si>
    <t>5.Formar parte  de  las  acciones  de  conmemoración  de  los  50  años  del  golpe  cívico militar  en  coordinación  con  el  MINISTERIO,  participando  en,  al  menos,  una  actividad relacionada con este hito.</t>
  </si>
  <si>
    <t>Formar parte  de  las  acciones  de  conmemoración  de  los  50  años  del  golpe  cívico militar  en  coordinación  con  el  MINISTERIO,  para lo cual definimos en el marco del Festival una línea de trabajo con el Mural de Mon Laferte y Mono González en Estadio nacional y obras como la amante Fascista, Hechos consumados, entre otras. Se comunica el ciclo 50 años; desde la memoria organizado por Teatro a mil donde colaboran diferentes instituciones: Ministerio de las cultras, Unidad de públicos y territorios, INDH, salas de teatro, artistas, entre otros.</t>
  </si>
  <si>
    <t xml:space="preserve">Registro fotógrafico </t>
  </si>
  <si>
    <t>6. Formar parte de las actividades conmemorativas del “Día D” –que incluirán Narradores Orales, Títeres y Marionetas, Danza, Teatro, Circo, Ópera –participando en al menos una de ellas, realizando una actividad en coordinación con el Departamento de Fomento de la Cultura y las Artes de la Subsecretaría.</t>
  </si>
  <si>
    <r>
      <rPr>
        <b/>
        <sz val="9"/>
        <color theme="1"/>
        <rFont val="Verdana"/>
        <family val="2"/>
      </rPr>
      <t xml:space="preserve">Día Nacional de Teatro  </t>
    </r>
    <r>
      <rPr>
        <sz val="9"/>
        <color theme="1"/>
        <rFont val="Verdana"/>
        <family val="2"/>
      </rPr>
      <t xml:space="preserve">
El día 11 de mayo se celebra el natalicio del director Andrés Pérez Araya, una figura destacada en el mundo del teatro nacional. Para conmemorar el Día Nacional del Teatro, realizamos un descuento del 50% en dos obras: Molly Bloom y La Tempestad, parte del Ciclo Coproducciones Mil que se presentó en el Teatro Finis Terrae.   Además, desde el 11 al 31 de mayo con acceso gratuito a través de Teatroamil.tv a se dispuso dos obras digitales creadas por el dramaturgo y director nacional, Guillermo Calderón, Neva (2006) y Diciembre (2009).  
</t>
    </r>
    <r>
      <rPr>
        <b/>
        <sz val="9"/>
        <color theme="1"/>
        <rFont val="Verdana"/>
        <family val="2"/>
      </rPr>
      <t xml:space="preserve">
Día Internacional de la Danza  
</t>
    </r>
    <r>
      <rPr>
        <sz val="9"/>
        <color theme="1"/>
        <rFont val="Verdana"/>
        <family val="2"/>
      </rPr>
      <t xml:space="preserve">Cada 29 de abril se conmemora desde 1982 el nacimiento de Jean Georges Noverre, un coreógrafo innovador y estudioso de la danza, considerado el precursor del ballet moderno. En Teatroamil.tv, hemos presentado Les Revenants, una colección de solos de danza dirigidos por la talentosa dupla creativa de Luciana Acuña y Alejo Moguillansky. Esta intervención artística argentina combina danza y cine, donde destacadas bailarinas y bailarines cobran vida a través de sus movimientos, apropiándose de espacios públicos y emblemáticos de la ciudad de Santiago que, paradójicamente, se encuentran vacíos. 
Este contenido estuvo disponible los días 29 y 30 de abril, así como el 1 de mayo, para que todos puedan disfrutarlo. Además, hemos otorgado un descuento del 30% en las entradas para el fascinante espectáculo de Eva Yerbabuena en el Teatro Municipal de Las Condes. Esta cautivadora presentación se llevará a cabo los días 8, 9, 10 y 11 de junio, brindando una experiencia inolvidable para los amantes de la danza y la expresión artística. </t>
    </r>
  </si>
  <si>
    <t xml:space="preserve">7. Colaborar  con el Departamento  de  Fomento  de  la  Cultura  y  las  Artesen  la realización de, al menos, una actividad enmarcada en el desarrollo de uno cualquiera de sus programas nacionales, internacionales o estratégicos siguientes: Muestra Nacional de Dramaturgia,  Encuentros  Coreográficos  Nacionales,  Plan  de  Trabajo  Regional  de  Artes Escénicas, la Muestra Cuadrienal de Diseño y Espacios Escénicos de Praga. </t>
  </si>
  <si>
    <t>Se realiza una reunión con el departamento de fomento y se organiza actividad a desarrollar.(Pendiente)</t>
  </si>
  <si>
    <t>8.Realizar, al menos una actividad en coordinación con el Departamento de Educación y  Formación  en  Artes  y  Cultura, dirigida  a  escolares  que  participan  de  sus  programas ACCIONA o CECREA.</t>
  </si>
  <si>
    <t xml:space="preserve">9. Otras Instancias de colaboración: </t>
  </si>
  <si>
    <t>9.1. Participar  de  al  menos  dos  (2)  instancias  de  transferencia  de  conocimientos  y colaboración   entre   instituciones   beneficiarias   de   programas   y/o fondos   que   sean convocadas por el MINISTERIO.</t>
  </si>
  <si>
    <t>Convoca Ministerio (Pendiente)</t>
  </si>
  <si>
    <t>9.2. Participar  de  las  instancias  de  capacitación  en  el  uso  y  rendición  de  recursos públicos impartidas por el MINISTERIO u otros servicios públicos vinculados al tema</t>
  </si>
  <si>
    <t>ESTADO DE EJECUCIÓN</t>
  </si>
  <si>
    <t>MODIFICADA</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</si>
  <si>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</si>
  <si>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t>
    </r>
  </si>
  <si>
    <t>REPORTE DE ACTIVIDADES</t>
  </si>
  <si>
    <r>
      <t xml:space="preserve">LLENAR SÓLO EN CASO DE ACTIVIDADES </t>
    </r>
    <r>
      <rPr>
        <b/>
        <u/>
        <sz val="9"/>
        <color rgb="FFFF0000"/>
        <rFont val="Verdana"/>
        <family val="2"/>
      </rPr>
      <t>PRESENCIALES</t>
    </r>
  </si>
  <si>
    <r>
      <t xml:space="preserve">LLENAR SÓLO EN CASO DE ACTIVIDADES </t>
    </r>
    <r>
      <rPr>
        <b/>
        <u/>
        <sz val="9"/>
        <color rgb="FFFF0000"/>
        <rFont val="Verdana"/>
        <family val="2"/>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</si>
  <si>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</si>
  <si>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</si>
  <si>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</si>
  <si>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</si>
  <si>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</si>
  <si>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</si>
  <si>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Proyecto</t>
  </si>
  <si>
    <t xml:space="preserve">Mes </t>
  </si>
  <si>
    <t>Fecha o Período de Realización</t>
  </si>
  <si>
    <t>Nombre de la actividad</t>
  </si>
  <si>
    <t>Numeral de compromiso al que pertenece</t>
  </si>
  <si>
    <t>Gestión de giras y presentación de obras nacionales e internacionales</t>
  </si>
  <si>
    <t xml:space="preserve">Desarrollar 20 actividades en comunas distintas a la de origen de la organización </t>
  </si>
  <si>
    <t>ACCESO</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</si>
  <si>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</si>
  <si>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</si>
  <si>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</si>
  <si>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</si>
  <si>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</si>
  <si>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</si>
  <si>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</si>
  <si>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</si>
  <si>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</si>
  <si>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</si>
  <si>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</si>
  <si>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</si>
  <si>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</si>
  <si>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</si>
  <si>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</si>
  <si>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</si>
  <si>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Total Beneficiarios virtuales con acceso pagado</t>
  </si>
  <si>
    <t>Total beneficiarios virtuales con acceso gratuito</t>
  </si>
  <si>
    <t>Total beneficiarios virtuales</t>
  </si>
  <si>
    <t>PROYECTO</t>
  </si>
  <si>
    <t>¿Actividad de Mediación Asociada?</t>
  </si>
  <si>
    <t>N° funciones/jornadas/sesiones de la Actividad de Mediación Asociada</t>
  </si>
  <si>
    <t>N° de Asistentes/ reproducciones a Actividad de Mediación Asociada</t>
  </si>
  <si>
    <t>DÍA MUNDIAL DE LA POESÍA</t>
  </si>
  <si>
    <t>MARZO</t>
  </si>
  <si>
    <t>21 AL 26 DE MARZO</t>
  </si>
  <si>
    <t>DÍA MUNDIAL DE LA POESÍA: POETAS DE EMERGENCIA, GABY HERNÁNDEZ LEE A STELLA DÍAZ VARÍN</t>
  </si>
  <si>
    <t>GRATUITO</t>
  </si>
  <si>
    <t>VIRTUAL / REMOTA</t>
  </si>
  <si>
    <t xml:space="preserve">FUNCIÓN / PRESENTACIÓN </t>
  </si>
  <si>
    <t>NUEVOS MEDIOS</t>
  </si>
  <si>
    <t>PLATAFORMA TEATROAMIL.TV</t>
  </si>
  <si>
    <t>NO</t>
  </si>
  <si>
    <t>Visualizaciones / Reproducciones</t>
  </si>
  <si>
    <t>Reporte Sitio Web / Redes sociales</t>
  </si>
  <si>
    <t>DIA DE LA DANZA</t>
  </si>
  <si>
    <t>ABRIL / MAYO</t>
  </si>
  <si>
    <t>29 Y 30 DE ABRIL, 1 DE MAYO</t>
  </si>
  <si>
    <t>DÍA INTERNACIONAL DE LA DANZA: LES REVENANTS</t>
  </si>
  <si>
    <t>AUDIOVISUAL</t>
  </si>
  <si>
    <t>TEATROAMIL.TV</t>
  </si>
  <si>
    <t>ABRIL</t>
  </si>
  <si>
    <t>1 AL 30 DE ABRIL</t>
  </si>
  <si>
    <t>DIGITAL: 25 AÑOS, FESTIVAL SANTIAGO A MIL (3 CAPÍTULOS)</t>
  </si>
  <si>
    <t>DIGITAL: 50 AÑOS DEL TEATRO ALEPH</t>
  </si>
  <si>
    <t>DIGITAL: BECKET BY BROOK</t>
  </si>
  <si>
    <t>DIGITAL: BOVARY</t>
  </si>
  <si>
    <t>DIGITAL: CANTAREMAN, ESTE HORROR</t>
  </si>
  <si>
    <t xml:space="preserve">DIGITAL: CAURI PACSA, LOS NIÑOS Y EL PLOMO </t>
  </si>
  <si>
    <t>DIGITAL: CEREMONY OF MEMORIES, MICRODOCUMENTAL SOBRE LA PERFORMANCE MAU MAPUCHE</t>
  </si>
  <si>
    <t>DIGITAL: CINEMA UTOPPIA</t>
  </si>
  <si>
    <t>DIGITAL: CLASE MAGISTRAL, ANTÚ ROMERO</t>
  </si>
  <si>
    <t>DIGITAL: CLASE MAGISTRAL, BOB WILSON</t>
  </si>
  <si>
    <t>DIGITAL: CLASE MAGISTRAL, CHRISTIAN JATAHY</t>
  </si>
  <si>
    <t>DIGITAL: CLASE MAGISTRAL, GABRIEL CHAMÉ</t>
  </si>
  <si>
    <t>DIGITAL: CLASE MAGISTRAL, IVO VAN HOVE</t>
  </si>
  <si>
    <t>DIGITAL: CLASE MAGISTRAL, LOLA ARIAS</t>
  </si>
  <si>
    <t>DIGITAL: CLASE MAGISTRAL, MANUELA INFANTE</t>
  </si>
  <si>
    <t>DIGITAL: CLASE MAGISTRAL, PAU PALACIOS</t>
  </si>
  <si>
    <t>DIGITAL: CLASE MAGISTRAL, DORIS SOMMER</t>
  </si>
  <si>
    <t>DIGITAL: CLASE MAGISTRAL, SHAKESPEARE HOY</t>
  </si>
  <si>
    <t>DIGITAL: CLASE MAGISTRAL, SOPHIE CALLE</t>
  </si>
  <si>
    <t>DIGITAL: CLASE MAGISTRAL, STEFAN KAEGI PARTE I</t>
  </si>
  <si>
    <t>DIGITAL: CLASE MAGISTRAL, STEFAN KAEGI PARTE II</t>
  </si>
  <si>
    <t>DIGITAL: CLASE MAGISTRAL, THOMAS OSTERMEIER</t>
  </si>
  <si>
    <t>DIGITAL: CLASE MAGISTRAL, TOMASZ KIRENCZUK</t>
  </si>
  <si>
    <t>DIGITAL: CONVERSACIONES CON TIM ROBBINS - ARIANE MNOUCHKINE</t>
  </si>
  <si>
    <t>DIGITAL: CONVERSACIONES CON TIM ROBBINS - GUILLERMO CALDERÓN</t>
  </si>
  <si>
    <t>DIGITAL: CONVERSACIONES CON TIM ROBBINS - PETER BROOK</t>
  </si>
  <si>
    <t>DIGITAL: EIKO OTAKE, UN CUERPO EN LUNARES</t>
  </si>
  <si>
    <t>DIGITAL: EL COORDINADOR</t>
  </si>
  <si>
    <t>DIGITAL: EL CORAZÓN DE UNA ARTISTA, ENCUENTRO VIRTUAL CON LAURIE ANDERSON</t>
  </si>
  <si>
    <t>DIGITAL: EMERGER, EL DOCUMENTAL</t>
  </si>
  <si>
    <t>DIGITAL: ENTRE GALLOS Y MEDIANOCHE</t>
  </si>
  <si>
    <t>DIGITAL: ENTREVISTA ABIERTA, ALEJANDRO SIEVEKING</t>
  </si>
  <si>
    <t>DIGITAL: ENTREVISTA ABIERTA, DOROTHEE MUNYANEZA</t>
  </si>
  <si>
    <t>DIGITAL: ENTREVISTA ABIERTA, EMELINE MICHEL</t>
  </si>
  <si>
    <t>DIGITAL: ENTREVISTA ABIERTA, KRYSTIAN LUPA</t>
  </si>
  <si>
    <t>DIGITAL: ENTREVISTA ABIERTA, TIM ROBBINS</t>
  </si>
  <si>
    <t>DIGITAL: FORO MIGRACIÓN HOY! CUERPO, VOZ Y PERFORMANCE</t>
  </si>
  <si>
    <t>DIGITAL: HISTORIAS DE LA SANGRE</t>
  </si>
  <si>
    <t>DIGITAL: LA AMANTE FASCISTA, RADIOTEATRO (4 CAPITULOS)</t>
  </si>
  <si>
    <t>DIGITAL: LA CALLE SIN FRONTERAS (3 CAPITULOS)</t>
  </si>
  <si>
    <t>DIGITAL: LA PEQUEÑA GIGANTE Y EL RINOCERONTE ESCONDIDO</t>
  </si>
  <si>
    <t>DIGITAL: LA VIDA ES PURO TEATRO (4 CAPITULOS)</t>
  </si>
  <si>
    <t>DIGITAL: LAS PASIONES DE MARINA ABRAMOVIC, EN ENCUENTRO CON LA PIONERA DE LA PERFORMANCE</t>
  </si>
  <si>
    <t>DIGITAL: LE GRAND CONTINENTAL, SYLVAIN ÉMARD</t>
  </si>
  <si>
    <t>DIGITAL: LINDO PAÍS ESQUINA CON VISTA AL MAR</t>
  </si>
  <si>
    <t>DIGITAL: MALASANGRE O LAS MIL Y UNA NOHES DEL POETA</t>
  </si>
  <si>
    <t>DIGITAL: MARCHE SALOPE</t>
  </si>
  <si>
    <t>DIGITAL: MICRODOCUMENTAL, VIDA, PASIÓN Y CUECA DE MARÍA ESTHER ZAMORA Y PEPE FUENTES</t>
  </si>
  <si>
    <t>DIGITAL: MICRODOCUMENTAL, ESTE HORROR DE CANTAREMAN</t>
  </si>
  <si>
    <t>DIGITAL: MICRODOCUMENTAL, ANDRÉS PÉREZ DE MEMORIA</t>
  </si>
  <si>
    <t>DIGITAL: MICRODOCUMENTAL, ANTÚ ROMERO</t>
  </si>
  <si>
    <t>DIGITAL: MICRODOCUMENTAL, DENIS O'HARE</t>
  </si>
  <si>
    <t>DIGITAL: MICRODOCUMENTAL, LA COCINA PÚBLICA</t>
  </si>
  <si>
    <t>DIGITAL: MICRODOCUMENTAL, PREHISTÖRICOS</t>
  </si>
  <si>
    <t>DIGITAL: MICRODOCUMENTAL, VIAJEINMÓVIL</t>
  </si>
  <si>
    <t>DIGITAL: MICRODOCUMENTAL, LOS PAYADORES</t>
  </si>
  <si>
    <t>DIGITAL: MICRODOCUMENTAL, THOMAS OSTERMEIER</t>
  </si>
  <si>
    <t>DIGITAL: ÑI PU TREMEN, LA PELÍCULA</t>
  </si>
  <si>
    <t>DIGITAL: OMELETTE</t>
  </si>
  <si>
    <t>DIGITAL: PINA BAUSH, RESIDENCIA EN CHILE</t>
  </si>
  <si>
    <t>DIGITAL: PONLE PAUSA, PAOLO BORTOLAMEOLLI</t>
  </si>
  <si>
    <t>DIGITAL: RÉQUIEM DE CHILE, ANDRÉS PÉREZ ARAYA (1951-2002)</t>
  </si>
  <si>
    <t>DIGITAL: SANTIAGO (EN) VIVO</t>
  </si>
  <si>
    <t>DIGITAL: SHE SHE POP</t>
  </si>
  <si>
    <t>DIGITAL: SUEÑO DE UNA NOCHE DE VERANO (3 CAPITULOS)</t>
  </si>
  <si>
    <t>DIGITAL: TE INVITO A MI SÚPER FIESTA (10 CAPÍTULOS)</t>
  </si>
  <si>
    <t>DIGITAL: TEATRO CALLEJERO, MI CAPITAN</t>
  </si>
  <si>
    <t>DIGITAL: TEATRO EXPERIMENTAL DE LA UNIVERSIDAD DE CHILE, CASI 60 AÑOS DE HISTORIA</t>
  </si>
  <si>
    <t>DIGITAL: VOCES PARA ATESORAR, CLAUDIO DI GIROLAMO</t>
  </si>
  <si>
    <t>DIGITAL: VOCES PARA ATESORAR, GUSTAVO MEZA</t>
  </si>
  <si>
    <t>DIGITAL: VOCES PARA ATESORAR, LUZ JIMENEZ</t>
  </si>
  <si>
    <t>DIGITAL: VOCES PARA ATESORAR, MARIA ELENA DUVAUCHELLE</t>
  </si>
  <si>
    <t>DIGITAL: VOCES PARA ATESORAR, WILLY GANGA</t>
  </si>
  <si>
    <t>CIRCULACIÓN NACIONAL</t>
  </si>
  <si>
    <t>15 DE ABRIL</t>
  </si>
  <si>
    <t>CIRCULACIÓN NACIONAL: ENCUENTROS BREVES CON HOMBRES REPULSIVOS</t>
  </si>
  <si>
    <t>PRESENCIAL</t>
  </si>
  <si>
    <t>TEATRO</t>
  </si>
  <si>
    <t>TEATRO REGIONAL DE OVALLE</t>
  </si>
  <si>
    <t>CHILE</t>
  </si>
  <si>
    <t>COQUMBO</t>
  </si>
  <si>
    <t>LIMARÍ</t>
  </si>
  <si>
    <t>OVALLE</t>
  </si>
  <si>
    <t xml:space="preserve">Conteo en sala </t>
  </si>
  <si>
    <t>Informe del encargado de sala (pdf)</t>
  </si>
  <si>
    <t>COPRODUCCIONES MIL</t>
  </si>
  <si>
    <t>13, 14, 15 Y 16 DE ABRIL</t>
  </si>
  <si>
    <t>COPRODUCCIONES MIL: LA PERSONA DEPRIMIDA</t>
  </si>
  <si>
    <t>PAGADO</t>
  </si>
  <si>
    <t>TEATRO FINIS TERRAE</t>
  </si>
  <si>
    <t>METROPOLITANA</t>
  </si>
  <si>
    <t>SANTIAGO</t>
  </si>
  <si>
    <t>PROVIDENCIA</t>
  </si>
  <si>
    <t>Tickets vendidos</t>
  </si>
  <si>
    <t>Reporte de ticketera (pdf)</t>
  </si>
  <si>
    <t>20, 21, 22 Y 23 DE ABRIL</t>
  </si>
  <si>
    <t>COPRODUCCIONES MIL: MOLLY BLOOM</t>
  </si>
  <si>
    <t>SI</t>
  </si>
  <si>
    <t>27, 28, 29 Y 30 DE ABRIL</t>
  </si>
  <si>
    <t>COPRODUCCIONES MIL: ELLA LO AMA</t>
  </si>
  <si>
    <t>DÍA NACIONAL DEL TEATRO</t>
  </si>
  <si>
    <t>MAYO</t>
  </si>
  <si>
    <t>11 AL 31 DE MAYO</t>
  </si>
  <si>
    <t>DÍA NACIONAL DEL TEATRO: DICIEMBRE</t>
  </si>
  <si>
    <t>DÍA NACIONAL DEL TEATRO: NEVA</t>
  </si>
  <si>
    <t>DÍA DE LOS PATRIMONIOS</t>
  </si>
  <si>
    <t>27 y 28 DE MAYO</t>
  </si>
  <si>
    <t>DÍA DE LOS PATRIMONIOS: MASTERCLASS WILLY GANGA</t>
  </si>
  <si>
    <t>1 AL 31 DE MAYO</t>
  </si>
  <si>
    <t>4, 5 Y 6 DE MAYO</t>
  </si>
  <si>
    <t>11, 12, 13 Y 14 DE MAYO</t>
  </si>
  <si>
    <t>18, 19 Y 20 DE MAYO</t>
  </si>
  <si>
    <t>25, 26, 27 Y 28 DE MAYO</t>
  </si>
  <si>
    <t>COPRODUCCIONES MIL: LA TEMPESTAD</t>
  </si>
  <si>
    <t>27 DE MAYO</t>
  </si>
  <si>
    <t>CIRCULACIÓN NACIONAL: MOLLY BLOOM</t>
  </si>
  <si>
    <t>TEATRO REGIONAL DEL MAULE</t>
  </si>
  <si>
    <t>MAULE</t>
  </si>
  <si>
    <t>TALCA</t>
  </si>
  <si>
    <t>COPRODUCCIÓN</t>
  </si>
  <si>
    <t>4, 5, 6, 10, 11, 13, 14, 17, 18, 19, 20, 21, 24, 25, 26, 27 Y 28 DE MAYO</t>
  </si>
  <si>
    <t>COPRODUCCIÓN: EL ASILO CONTRA LA OPRESIÓN</t>
  </si>
  <si>
    <t>CENTRO CULTURAL GABRIELA MISTRAL</t>
  </si>
  <si>
    <t>JUNIO</t>
  </si>
  <si>
    <t>1 AL 30 DE JUNIO</t>
  </si>
  <si>
    <t>DIGITAL: DICIEMBRE</t>
  </si>
  <si>
    <t>DIGITAL: MASTERCLASS WILLY GANGA</t>
  </si>
  <si>
    <t>DIGITAL:NEVA</t>
  </si>
  <si>
    <t>2, 3 Y 4 DE JUNIO</t>
  </si>
  <si>
    <t>30 AÑOS FESTIVAL</t>
  </si>
  <si>
    <t>8, 9, 10 Y 11 DE JUNIO</t>
  </si>
  <si>
    <t>ESPECIAL 30 AÑOS: YERBAGÜENA</t>
  </si>
  <si>
    <t>DANZA</t>
  </si>
  <si>
    <t>TEATRO MUNICIPAL DE LAS CONDES</t>
  </si>
  <si>
    <t>LAS CONDES</t>
  </si>
  <si>
    <t>10 DE JUNIO</t>
  </si>
  <si>
    <t>ESPECIAL 30 AÑOS: CLASE ABIERTA YERBAGÜENA</t>
  </si>
  <si>
    <t>CLÍNICA / LABORATORIO  / WORKSHOP</t>
  </si>
  <si>
    <t>17 DE JUNIO</t>
  </si>
  <si>
    <t>CIRCULACIÓN NACIONAL: LA PERSONA DEPRIMIDA</t>
  </si>
  <si>
    <t>CIRCULACIÓN INTERNACIONAL</t>
  </si>
  <si>
    <t>21 DE JUNIO</t>
  </si>
  <si>
    <t>CIRCULACIÓN INTERNACIONAL: WORKING PROGRESS CANCIONES PARA COCINAR</t>
  </si>
  <si>
    <t>HAU HEBBEL AM UFER</t>
  </si>
  <si>
    <t>ALEMANIA</t>
  </si>
  <si>
    <t>Listas de inscripción</t>
  </si>
  <si>
    <t>26 DE JUNIO</t>
  </si>
  <si>
    <t>CIRCULACIÓN INTERNACIONAL: RESISTENCIA O LA REIVINDICACIÓN DE UN DERECHO COLECTIVO</t>
  </si>
  <si>
    <t>Tipo de Actividad</t>
  </si>
  <si>
    <t>Área/Dominio</t>
  </si>
  <si>
    <t>ACTIVIDAD DE MEDIACIÓN</t>
  </si>
  <si>
    <t>TARAPACÁ</t>
  </si>
  <si>
    <t>ANTÁRTICA CHILENA</t>
  </si>
  <si>
    <t>AISÉN</t>
  </si>
  <si>
    <t>CAPACITACIÓN</t>
  </si>
  <si>
    <t>ANTOFAGASTA</t>
  </si>
  <si>
    <t>ALGARROBO</t>
  </si>
  <si>
    <t>Listados completos o tabulación de datos (pdf)</t>
  </si>
  <si>
    <t>MIXTA</t>
  </si>
  <si>
    <t>CLASE MAGISTRAL / CHARLA / CONFERENCIA</t>
  </si>
  <si>
    <t>MÚSICA</t>
  </si>
  <si>
    <t>ATACAMA</t>
  </si>
  <si>
    <t>ARAUCO</t>
  </si>
  <si>
    <t>ALHUÉ</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</si>
  <si>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</si>
  <si>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</si>
  <si>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</si>
  <si>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</si>
  <si>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</si>
  <si>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</si>
  <si>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</si>
  <si>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</si>
  <si>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</si>
  <si>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</si>
  <si>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</si>
  <si>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</si>
  <si>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</si>
  <si>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</si>
  <si>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</si>
  <si>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</si>
  <si>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Listado de asistencia</t>
  </si>
  <si>
    <t>SEMINARIO</t>
  </si>
  <si>
    <t>ARTES VISUALES</t>
  </si>
  <si>
    <t>CACHAPOAL</t>
  </si>
  <si>
    <t>ANCUD</t>
  </si>
  <si>
    <t>Rating</t>
  </si>
  <si>
    <t xml:space="preserve">EDICIÓN / PUBLICACIÓN </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</si>
  <si>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</si>
  <si>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</si>
  <si>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</si>
  <si>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</si>
  <si>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</si>
  <si>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</si>
  <si>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</si>
  <si>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</si>
  <si>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</si>
  <si>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</si>
  <si>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</si>
  <si>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</si>
  <si>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</si>
  <si>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</si>
  <si>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</si>
  <si>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</si>
  <si>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</si>
  <si>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</si>
  <si>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</si>
  <si>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</si>
  <si>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</si>
  <si>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</si>
  <si>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</si>
  <si>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</si>
  <si>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</si>
  <si>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</si>
  <si>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</si>
  <si>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</si>
  <si>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</si>
  <si>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</si>
  <si>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</si>
  <si>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</si>
  <si>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</si>
  <si>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COLCHAGUA</t>
  </si>
  <si>
    <t>BUIN</t>
  </si>
  <si>
    <t xml:space="preserve">EXPOSICIÓN / MUESTRA </t>
  </si>
  <si>
    <t>ECONOMÍA CREATIVA</t>
  </si>
  <si>
    <t>ÑUBLE</t>
  </si>
  <si>
    <t>CONCEPCIÓN</t>
  </si>
  <si>
    <t>BULNES</t>
  </si>
  <si>
    <t>FESTIVAL / FERIA / CARNAVAL</t>
  </si>
  <si>
    <t>EDUCACIÓN ARTÍSTICA</t>
  </si>
  <si>
    <t>COPIAPÓ</t>
  </si>
  <si>
    <t>CABILDO</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</si>
  <si>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</si>
  <si>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</si>
  <si>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</si>
  <si>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</si>
  <si>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</si>
  <si>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</si>
  <si>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</si>
  <si>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</si>
  <si>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</si>
  <si>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</si>
  <si>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</si>
  <si>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</si>
  <si>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</si>
  <si>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</si>
  <si>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</si>
  <si>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LANZAMIENTO DE PUBICACIÓN</t>
  </si>
  <si>
    <t>MULTIDICIPLINAR/ INTERDISCIPLINAR</t>
  </si>
  <si>
    <t>EL LOA</t>
  </si>
  <si>
    <t>CALDERA</t>
  </si>
  <si>
    <t>RESCATE / CONSERVACIÓN /DIFUSIÓN DEL PATRIMONIO</t>
  </si>
  <si>
    <t>ARCHIVÍSTICA Y PRESERVACIÓN</t>
  </si>
  <si>
    <t>ELQUI</t>
  </si>
  <si>
    <t xml:space="preserve">CALERA DE TANGO </t>
  </si>
  <si>
    <t>TALLER</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</si>
  <si>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</si>
  <si>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</si>
  <si>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</si>
  <si>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</si>
  <si>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</si>
  <si>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</si>
  <si>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</si>
  <si>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</si>
  <si>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</si>
  <si>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</si>
  <si>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</si>
  <si>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</si>
  <si>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</si>
  <si>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</si>
  <si>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</si>
  <si>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</si>
  <si>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</si>
  <si>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</si>
  <si>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</si>
  <si>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</si>
  <si>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</si>
  <si>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</si>
  <si>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</si>
  <si>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</si>
  <si>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</si>
  <si>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</si>
  <si>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</si>
  <si>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</si>
  <si>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</si>
  <si>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</si>
  <si>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</si>
  <si>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</si>
  <si>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</si>
  <si>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</si>
  <si>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</si>
  <si>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</si>
  <si>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</si>
  <si>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</si>
  <si>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</si>
  <si>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</si>
  <si>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</si>
  <si>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</si>
  <si>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</si>
  <si>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</si>
  <si>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</si>
  <si>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CHOLCHOL</t>
  </si>
  <si>
    <t>TALAGANTE</t>
  </si>
  <si>
    <t>CHONCHI</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</si>
  <si>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</si>
  <si>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</si>
  <si>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</si>
  <si>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</si>
  <si>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</si>
  <si>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</si>
  <si>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</si>
  <si>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</si>
  <si>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</si>
  <si>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</si>
  <si>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</si>
  <si>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</si>
  <si>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</si>
  <si>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</si>
  <si>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</si>
  <si>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</si>
  <si>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</si>
  <si>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</si>
  <si>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</si>
  <si>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</si>
  <si>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</si>
  <si>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</si>
  <si>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</si>
  <si>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</si>
  <si>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</si>
  <si>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</si>
  <si>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</si>
  <si>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</si>
  <si>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</si>
  <si>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</si>
  <si>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</si>
  <si>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</si>
  <si>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</si>
  <si>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</si>
  <si>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</si>
  <si>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</si>
  <si>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</si>
  <si>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</si>
  <si>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</si>
  <si>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</si>
  <si>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</si>
  <si>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</si>
  <si>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</si>
  <si>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</si>
  <si>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</si>
  <si>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</si>
  <si>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</si>
  <si>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</si>
  <si>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</si>
  <si>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</si>
  <si>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</si>
  <si>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</si>
  <si>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</si>
  <si>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</si>
  <si>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</si>
  <si>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</si>
  <si>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</si>
  <si>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</si>
  <si>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</si>
  <si>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</si>
  <si>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</si>
  <si>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</si>
  <si>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</si>
  <si>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</si>
  <si>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</si>
  <si>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</si>
  <si>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</si>
  <si>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</si>
  <si>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</si>
  <si>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</si>
  <si>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</si>
  <si>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</si>
  <si>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</si>
  <si>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</si>
  <si>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</si>
  <si>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</si>
  <si>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</si>
  <si>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</si>
  <si>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</si>
  <si>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</si>
  <si>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</si>
  <si>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</si>
  <si>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</si>
  <si>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</si>
  <si>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</si>
  <si>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</si>
  <si>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</si>
  <si>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</si>
  <si>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</si>
  <si>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</si>
  <si>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</si>
  <si>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</si>
  <si>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</si>
  <si>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</si>
  <si>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</si>
  <si>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</si>
  <si>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</si>
  <si>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</si>
  <si>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</si>
  <si>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</si>
  <si>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</si>
  <si>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</si>
  <si>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</si>
  <si>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</si>
  <si>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</si>
  <si>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</si>
  <si>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</si>
  <si>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</si>
  <si>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</si>
  <si>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</si>
  <si>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</si>
  <si>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</si>
  <si>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</si>
  <si>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</si>
  <si>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</si>
  <si>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</si>
  <si>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</si>
  <si>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</si>
  <si>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</si>
  <si>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</si>
  <si>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</si>
  <si>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</si>
  <si>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</si>
  <si>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</si>
  <si>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</si>
  <si>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</si>
  <si>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</si>
  <si>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</si>
  <si>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</si>
  <si>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</si>
  <si>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</si>
  <si>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</si>
  <si>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</si>
  <si>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</si>
  <si>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</si>
  <si>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</si>
  <si>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</si>
  <si>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</si>
  <si>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</si>
  <si>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</si>
  <si>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</si>
  <si>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</si>
  <si>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</si>
  <si>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</si>
  <si>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</si>
  <si>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</si>
  <si>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</si>
  <si>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</si>
  <si>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</si>
  <si>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</si>
  <si>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</si>
  <si>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</si>
  <si>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</si>
  <si>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</si>
  <si>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</si>
  <si>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</si>
  <si>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</si>
  <si>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</si>
  <si>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</si>
  <si>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</si>
  <si>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</si>
  <si>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</si>
  <si>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</si>
  <si>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</si>
  <si>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</si>
  <si>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</si>
  <si>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</si>
  <si>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</si>
  <si>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</si>
  <si>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</si>
  <si>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</si>
  <si>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</si>
  <si>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</si>
  <si>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</si>
  <si>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</si>
  <si>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</si>
  <si>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</si>
  <si>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</si>
  <si>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</si>
  <si>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</si>
  <si>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</si>
  <si>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</si>
  <si>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</si>
  <si>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</si>
  <si>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</si>
  <si>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</si>
  <si>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</si>
  <si>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</si>
  <si>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</si>
  <si>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</si>
  <si>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</si>
  <si>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</si>
  <si>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</si>
  <si>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</si>
  <si>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</si>
  <si>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</si>
  <si>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</si>
  <si>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</si>
  <si>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</si>
  <si>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</si>
  <si>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</si>
  <si>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</si>
  <si>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</si>
  <si>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</si>
  <si>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</si>
  <si>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</si>
  <si>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</si>
  <si>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</si>
  <si>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</si>
  <si>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</si>
  <si>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</si>
  <si>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</si>
  <si>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</si>
  <si>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</si>
  <si>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</si>
  <si>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</si>
  <si>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</si>
  <si>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</si>
  <si>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</si>
  <si>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</si>
  <si>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</si>
  <si>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</si>
  <si>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</si>
  <si>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</si>
  <si>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</si>
  <si>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</si>
  <si>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</si>
  <si>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</si>
  <si>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</si>
  <si>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</si>
  <si>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</si>
  <si>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</si>
  <si>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</si>
  <si>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</si>
  <si>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</si>
  <si>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</si>
  <si>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</si>
  <si>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</si>
  <si>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</si>
  <si>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</si>
  <si>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</si>
  <si>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</si>
  <si>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</si>
  <si>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</si>
  <si>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</si>
  <si>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</si>
  <si>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</si>
  <si>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</si>
  <si>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</si>
  <si>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</si>
  <si>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</si>
  <si>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</si>
  <si>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</si>
  <si>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</si>
  <si>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</si>
  <si>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</si>
  <si>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</si>
  <si>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</si>
  <si>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</si>
  <si>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</si>
  <si>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</si>
  <si>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</si>
  <si>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</si>
  <si>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</si>
  <si>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</si>
  <si>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</si>
  <si>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</si>
  <si>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</si>
  <si>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</si>
  <si>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</si>
  <si>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</si>
  <si>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</si>
  <si>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</si>
  <si>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</si>
  <si>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</si>
  <si>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</si>
  <si>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</si>
  <si>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</si>
  <si>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</si>
  <si>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</si>
  <si>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</si>
  <si>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</si>
  <si>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</si>
  <si>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</si>
  <si>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</si>
  <si>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</si>
  <si>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</si>
  <si>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</si>
  <si>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</si>
  <si>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</si>
  <si>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</si>
  <si>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</si>
  <si>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</si>
  <si>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</si>
  <si>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</si>
  <si>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</si>
  <si>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</si>
  <si>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18 Y 25 DE ABRIL</t>
  </si>
  <si>
    <t>CLASES DE ARTES ESCÉNICAS - PROGRAMA TEATRO EN LA EDUCACIÓN</t>
  </si>
  <si>
    <t>DEPENDENCIAS DEL ESTABLECIMIENTO</t>
  </si>
  <si>
    <t>ESCUELA REPÚBLICA DE POLONIA</t>
  </si>
  <si>
    <t>MUNICIPAL</t>
  </si>
  <si>
    <t>EDUCACIÓN BÁSICA - CICLO II</t>
  </si>
  <si>
    <t>6TO BÁSICO</t>
  </si>
  <si>
    <t>2, 9, 16, 23 Y 31 DE MAYO</t>
  </si>
  <si>
    <t>16 DE MAYO</t>
  </si>
  <si>
    <t>PRESENTACIÓN OBRA CONTEXTO SEA: "MAÑANA ES OTRO PAÍS"</t>
  </si>
  <si>
    <t>6TO Y 7MO BÁSICO</t>
  </si>
  <si>
    <t>9, 16, 23 Y 31 DE MAYO</t>
  </si>
  <si>
    <t>ESCUELA SANTA BÁRBARA</t>
  </si>
  <si>
    <t>10, 17, 24 Y 31 DE MAYO</t>
  </si>
  <si>
    <t>ESCUELA SANITAS</t>
  </si>
  <si>
    <t>PÚBLICA</t>
  </si>
  <si>
    <t>7MO BÁSICO</t>
  </si>
  <si>
    <t>8VO BÁSICO</t>
  </si>
  <si>
    <t>3, 10, 17, 24 Y 31 DE MAYO</t>
  </si>
  <si>
    <t>ESCUELA BÉLGICA</t>
  </si>
  <si>
    <t>EDUCACIÓN BÁSICA - CICLO I</t>
  </si>
  <si>
    <t>3RO BÁSICO</t>
  </si>
  <si>
    <t>4TO BÁSICO</t>
  </si>
  <si>
    <t>6, 13, 20 Y 27 DE JUNIO</t>
  </si>
  <si>
    <t>6, 13 Y 20 DE JUNIO</t>
  </si>
  <si>
    <t>23 Y 27 DE JUNIO</t>
  </si>
  <si>
    <t>5TO BÁSICO</t>
  </si>
  <si>
    <t>7, 14 Y 27 DE JUNIO</t>
  </si>
  <si>
    <t>23 Y 28 DE JUNIO</t>
  </si>
  <si>
    <t xml:space="preserve">1RO BÁSICO </t>
  </si>
  <si>
    <t>2DO BÁSICO</t>
  </si>
  <si>
    <t>7, 19 Y 28 DE JUNIO</t>
  </si>
  <si>
    <t>23 DE JUNIO</t>
  </si>
  <si>
    <t>ESCUELA POETA OSCAR CASTRO</t>
  </si>
  <si>
    <t>6TO BÁSICO A</t>
  </si>
  <si>
    <t>6TO BÁSICO B</t>
  </si>
  <si>
    <t>DEPENDENCIA</t>
  </si>
  <si>
    <t>NIVEL</t>
  </si>
  <si>
    <t>PREESCOLAR/PARVULARIA</t>
  </si>
  <si>
    <t>PARTICULAR SUBVENCIONADO</t>
  </si>
  <si>
    <t>PARTICULAR PAGADO</t>
  </si>
  <si>
    <t>CORPORACIÓN DE ADMINISTRACIÓN DELEGADA</t>
  </si>
  <si>
    <t>EDUCACIÓN MEDIA  </t>
  </si>
  <si>
    <t xml:space="preserve">PRIVADA </t>
  </si>
  <si>
    <t>EDUCACIÓN TÉCNICO PROFESIONAL</t>
  </si>
  <si>
    <t>EDUCACIÓN SUPERIOR</t>
  </si>
  <si>
    <t xml:space="preserve">PUNILLA </t>
  </si>
  <si>
    <t>8. INDICADORES Y METAS</t>
  </si>
  <si>
    <r>
      <rPr>
        <u/>
        <sz val="9"/>
        <rFont val="Verdana"/>
        <family val="2"/>
      </rPr>
      <t>Instrucción</t>
    </r>
    <r>
      <rPr>
        <sz val="9"/>
        <rFont val="Verdana"/>
        <family val="2"/>
      </rPr>
      <t>: esta pestaña deberá llenarse sólo para las entregas del 17/07/2023 y del 15/01/2024, con la información semestral y anual respectivamente.</t>
    </r>
  </si>
  <si>
    <t>TABLA 1: METAS ASOCIADAS AL CONVENIO</t>
  </si>
  <si>
    <t>META</t>
  </si>
  <si>
    <t>FÓRMULA DE CÁLCULO</t>
  </si>
  <si>
    <t>CÁLCULO</t>
  </si>
  <si>
    <t>RESULTADO</t>
  </si>
  <si>
    <t>OBSERVACIONES (OPCIONAL)</t>
  </si>
  <si>
    <r>
      <t xml:space="preserve">1. La FUNDACIÓN deberá cumplir con la realización,  a lo menos, del 90% de las actividades previstas en el presente convenio. El 10% restante podrá ser reemplazado por otras actividades equivalentes, </t>
    </r>
    <r>
      <rPr>
        <u/>
        <sz val="9"/>
        <rFont val="Verdana"/>
        <family val="2"/>
      </rPr>
      <t>previa aprobación por escrito del MINISTERIO, a través de la Jefatura de la Unidad o Sección a cargo de la coordinación de convenios institucionales</t>
    </r>
    <r>
      <rPr>
        <sz val="9"/>
        <rFont val="Verdana"/>
        <family val="2"/>
      </rPr>
      <t>.</t>
    </r>
  </si>
  <si>
    <t xml:space="preserve">(N° de actividades modificadas durante 2023 / N° total de actividades comprometidas por convenio 2023) * 100 </t>
  </si>
  <si>
    <t>=(1.594+6.666)/(110+280)*100</t>
  </si>
  <si>
    <t>2. La FUNDACIÓN deberá  deberá asegurar el acceso gratuito del 60% de los beneficiarios que acceden a las acciones a desarrollar en el marco de este convenio.</t>
  </si>
  <si>
    <t xml:space="preserve">(N° de beneficiarios que acceden a las actividades comprometidas en forma gratuita durante 2023 / N° total de beneficiarios que acceden a todas las actividades comprometidas durante el 2023) * 100 </t>
  </si>
  <si>
    <t>=(522.636+6.678)/610.798)*100</t>
  </si>
  <si>
    <t>3. La FUNDACIÓN deberá cumplir con la obtención de ingresos propios y/o aportes y donaciones de terceros de un 10% de los recursos totales transferidos.</t>
  </si>
  <si>
    <t>(Total de recursos provenientes de fuentes distintas al MINISTERIO durante 2023 / Total de recursos percibidos por la FUNDACIÓN durante 2023) * 100</t>
  </si>
  <si>
    <t>=(1.530.235.152/1.744.160.652)*100</t>
  </si>
  <si>
    <t xml:space="preserve">
</t>
  </si>
  <si>
    <t>Tabla 2: INDICADORES TRANSVERSALES</t>
  </si>
  <si>
    <t>NOMBRE DEL INDICADOR</t>
  </si>
  <si>
    <t>¿Dónde obtener la información?</t>
  </si>
  <si>
    <t>OBSERVACIONES</t>
  </si>
  <si>
    <t>DESCENTRALIZACIÓN</t>
  </si>
  <si>
    <t>(N° de comunas en las que la organización desarrolló actividades durante 2023 / N° Total de comunas del país) * 100</t>
  </si>
  <si>
    <t>Pestaña ACTIVIDADES del presente formulario</t>
  </si>
  <si>
    <t>=68/345*100</t>
  </si>
  <si>
    <t>PÚBLICOS PREFERENTES</t>
  </si>
  <si>
    <t>(N° de beneficiarios estudiantes escolares de educación pública atendidos durante 2023 / Total de beneficiarios de las actividades desarrolladas por la organización durante 2022) * 100</t>
  </si>
  <si>
    <t>Pestaña ESTABLECIMIENTOS y ACTIVIDADES del presente formulario</t>
  </si>
  <si>
    <t>619 estudiantes</t>
  </si>
  <si>
    <t>TRANSPARENCIA</t>
  </si>
  <si>
    <t>(N° de materias publicadas en link de Transparencia en el sitio web institucional / N° total de materias exigidas por Convenio 2023) *100</t>
  </si>
  <si>
    <t>Siitio web institucional y Convenio 2023</t>
  </si>
  <si>
    <t>=(19/34)*100</t>
  </si>
  <si>
    <t>GÉNERO</t>
  </si>
  <si>
    <t>(N° de mujeres que forma parte del equipo de trabajo de la organización / N° total de personas que forman parte del equipo de trabajo de la organización) *100</t>
  </si>
  <si>
    <t>Pestaña RRHH del presente formulario</t>
  </si>
  <si>
    <t>=(15/20)*100</t>
  </si>
  <si>
    <t>EMPLEABILIDAD</t>
  </si>
  <si>
    <t>((Cantidad total de personal con contrato fijo durante 2023 / Cantidad total de personal con contrato fijo 2022) -1) *100</t>
  </si>
  <si>
    <t>=((16/17)-1)*100</t>
  </si>
  <si>
    <t>TABLA 3: INDICADORES PLAN DE GESTIÓN</t>
  </si>
  <si>
    <t>Indicar fuente de información</t>
  </si>
  <si>
    <r>
      <rPr>
        <u/>
        <sz val="9"/>
        <rFont val="Verdana"/>
        <family val="2"/>
      </rPr>
      <t>Línea estratégica</t>
    </r>
    <r>
      <rPr>
        <sz val="9"/>
        <rFont val="Verdana"/>
        <family val="2"/>
      </rPr>
      <t xml:space="preserve">: Acceso
</t>
    </r>
    <r>
      <rPr>
        <u/>
        <sz val="9"/>
        <rFont val="Verdana"/>
        <family val="2"/>
      </rPr>
      <t>Nombre del indicador</t>
    </r>
    <r>
      <rPr>
        <sz val="9"/>
        <rFont val="Verdana"/>
        <family val="2"/>
      </rPr>
      <t xml:space="preserve">: Cantidad de público asistente a actividades de la Fundación </t>
    </r>
  </si>
  <si>
    <t xml:space="preserve">Sumatoria de los publicos gratuitos y pagados </t>
  </si>
  <si>
    <t>Item actividades consolidado</t>
  </si>
  <si>
    <t>=603.846 + 6.952</t>
  </si>
  <si>
    <r>
      <rPr>
        <u/>
        <sz val="9"/>
        <rFont val="Verdana"/>
        <family val="2"/>
      </rPr>
      <t>Línea estratégica</t>
    </r>
    <r>
      <rPr>
        <sz val="9"/>
        <rFont val="Verdana"/>
        <family val="2"/>
      </rPr>
      <t xml:space="preserve">: Creación
</t>
    </r>
    <r>
      <rPr>
        <u/>
        <sz val="9"/>
        <rFont val="Verdana"/>
        <family val="2"/>
      </rPr>
      <t>Nombre del indicador</t>
    </r>
    <r>
      <rPr>
        <sz val="9"/>
        <rFont val="Verdana"/>
        <family val="2"/>
      </rPr>
      <t xml:space="preserve">: N° de obras y funciones de creaciones apoyadas por la fundación realizadas durante el año </t>
    </r>
  </si>
  <si>
    <t xml:space="preserve">Sumatoria de obras y  funciones que correspondan a proyectos apoyados por la fundación  desde su periodo de creación </t>
  </si>
  <si>
    <t>371 funciones de proyectos apoyados por la fundación</t>
  </si>
  <si>
    <r>
      <rPr>
        <u/>
        <sz val="9"/>
        <rFont val="Verdana"/>
        <family val="2"/>
      </rPr>
      <t>Línea estratégica</t>
    </r>
    <r>
      <rPr>
        <sz val="9"/>
        <rFont val="Verdana"/>
        <family val="2"/>
      </rPr>
      <t xml:space="preserve">: Circulación
</t>
    </r>
    <r>
      <rPr>
        <u/>
        <sz val="9"/>
        <rFont val="Verdana"/>
        <family val="2"/>
      </rPr>
      <t>Nombre del indicador</t>
    </r>
    <r>
      <rPr>
        <sz val="9"/>
        <rFont val="Verdana"/>
        <family val="2"/>
      </rPr>
      <t xml:space="preserve">: Número de funciones vendidas o  gestionadas  con terceros nacional e internacionalmente </t>
    </r>
  </si>
  <si>
    <t xml:space="preserve">Sumatoria de funciones vendidas o gestionados con terceros </t>
  </si>
  <si>
    <t>19 funciones en circulación nacional e internacional</t>
  </si>
  <si>
    <r>
      <rPr>
        <u/>
        <sz val="9"/>
        <rFont val="Verdana"/>
        <family val="2"/>
      </rPr>
      <t>Línea estratégica:</t>
    </r>
    <r>
      <rPr>
        <sz val="9"/>
        <rFont val="Verdana"/>
        <family val="2"/>
      </rPr>
      <t xml:space="preserve"> Formación y educación
</t>
    </r>
    <r>
      <rPr>
        <u/>
        <sz val="9"/>
        <rFont val="Verdana"/>
        <family val="2"/>
      </rPr>
      <t>Nombre del indicador</t>
    </r>
    <r>
      <rPr>
        <sz val="9"/>
        <rFont val="Verdana"/>
        <family val="2"/>
      </rPr>
      <t xml:space="preserve">: N° de actividades de formación realizadas durante el año </t>
    </r>
  </si>
  <si>
    <t xml:space="preserve">Sumatoria actividades de formación </t>
  </si>
  <si>
    <t>56 actividades en formación y educacion</t>
  </si>
  <si>
    <t>FESTIVAL 2023</t>
  </si>
  <si>
    <t>ENERO</t>
  </si>
  <si>
    <t>05 AL 31 DE ENERO</t>
  </si>
  <si>
    <t>FESTIVAL TEATRO A MIL 2023: ÑI PU TREMEN</t>
  </si>
  <si>
    <t xml:space="preserve">PLATAFORMA TEATROAMIL.TV </t>
  </si>
  <si>
    <t>04 DE ENERO</t>
  </si>
  <si>
    <t>LABESCÉNICO 2023: ÑI PU TREMEN</t>
  </si>
  <si>
    <t>CENTRO CULTURAL PALACIO LA MONEDA</t>
  </si>
  <si>
    <t>11, 12, 13, 14 Y 15 DE ENERO</t>
  </si>
  <si>
    <t>FESTIVAL TEATRO A MIL 2023: 31 MINUTOS: DON QUIJOTE</t>
  </si>
  <si>
    <t>19 DE ENERO</t>
  </si>
  <si>
    <t>LABESCÉNICO 2023: A 50 AÑOS DEL GOLPE</t>
  </si>
  <si>
    <t>8, 9 Y 19 DE ENERO</t>
  </si>
  <si>
    <t>FESTIVAL TEATRO A MIL 2023: 4 HERIDAS</t>
  </si>
  <si>
    <t>MATUCANA 100</t>
  </si>
  <si>
    <t>14 DE ENERO</t>
  </si>
  <si>
    <t>LABESCÉNICO 2023: ¿A DÓNDE VAMOS? UNA EXCURSIÓN COLECTIVA</t>
  </si>
  <si>
    <t>RECORRIDO</t>
  </si>
  <si>
    <t>17 DE ENERO</t>
  </si>
  <si>
    <t>LABESCÉNICO 2023: ACTIVISMOS LOCALES PARA UN CAMBIO GLOBAL</t>
  </si>
  <si>
    <t>13, 14 Y 15 DE ENERO</t>
  </si>
  <si>
    <t>FESTIVAL TEATRO A MIL 2023: AL PRINCIPIO EXISTÍA LA VIDA</t>
  </si>
  <si>
    <t>TEATRO ALEPH, SALA JULIETA</t>
  </si>
  <si>
    <t>3 AL 31 DE ENERO</t>
  </si>
  <si>
    <t>FESTIVAL TEATRO A MIL 2023: ALMA Y MUERTOS</t>
  </si>
  <si>
    <t>6, 7 Y 8 DE ENERO</t>
  </si>
  <si>
    <t>FESTIVAL TEATRO A MIL 2023: ALMAGESTO, LA LUZ DE LAS ESTRELLAS</t>
  </si>
  <si>
    <t>LICEO EXPERIMENTAL ARTÍSTICO DE ANTOFAGASTA</t>
  </si>
  <si>
    <t>18, 19 Y 20 DE ENERO</t>
  </si>
  <si>
    <t>FESTIVAL TEATRO A MIL 2023: ANCÉS</t>
  </si>
  <si>
    <t>FESTIVAL TEATRO A MIL 2023: ANIMAL PRINT</t>
  </si>
  <si>
    <t>PLAZA ROOSEVELT</t>
  </si>
  <si>
    <t>21 Y 22 DE ENERO</t>
  </si>
  <si>
    <t>19, 20 Y 21 DE ENERO</t>
  </si>
  <si>
    <t>TERRITORIOS CREATIVOS 2023: ANIMALES SUELTOS EN MI MENTE</t>
  </si>
  <si>
    <t>I.1.A.1- I.2.A.3</t>
  </si>
  <si>
    <t>TEATRO MUNICIPAL DE LOS ÁNGELES</t>
  </si>
  <si>
    <t>TERRITORIOS CREATIVOS 2023: ARUMA. UN VIAJE, MUCHOS DESTINOS</t>
  </si>
  <si>
    <t>CENTRO CULTURAL DE ALTO HOSPICIO</t>
  </si>
  <si>
    <t>21, 22 Y 23 DE ENERO</t>
  </si>
  <si>
    <t>FESTIVAL TEATRO A MIL: ATLAS</t>
  </si>
  <si>
    <t>20 DE ENERO</t>
  </si>
  <si>
    <t>NOCHE DE LAS IDEAS: AUTOMATIZACIÓN ¿EL FIN DEL HUMANO?</t>
  </si>
  <si>
    <t>08 AL 31 DE ENERO</t>
  </si>
  <si>
    <t>FESTIVAL TEATRO A MIL 2023: BAJO EL SOL</t>
  </si>
  <si>
    <t>13 Y 14 DE ENERO</t>
  </si>
  <si>
    <t>FESTIVAL TEATRO A MIL 2023: BIRDSTRIKE</t>
  </si>
  <si>
    <t>PLAZA DE LA CONSTITUCIÓN</t>
  </si>
  <si>
    <t>FESTIVAL TEATRO A MIL 2023: BLACKBIRD</t>
  </si>
  <si>
    <t>CENTRO CULTURAL TIO LALO PARRA</t>
  </si>
  <si>
    <t>19 Y 20 DE ENERO</t>
  </si>
  <si>
    <t xml:space="preserve">CENTRO CULTURAL DE PUENTE ALTO </t>
  </si>
  <si>
    <t>15 AL 31 DE ENERO</t>
  </si>
  <si>
    <t>FESTIVAL TEATRO A MIL 2023: BODARY</t>
  </si>
  <si>
    <t>FESTIVAL TEATRO A MIL 2023: BRIGADE SAMBA</t>
  </si>
  <si>
    <t>FERIA SALOMÓN SACK</t>
  </si>
  <si>
    <t>CENTRO CIVICO LAS HORTENSIAS</t>
  </si>
  <si>
    <t>PLAZA ORESTE PLATH</t>
  </si>
  <si>
    <t>18 DE ENERO</t>
  </si>
  <si>
    <t>PLAZA TIRSO DE MOLINA</t>
  </si>
  <si>
    <t>LA VEGA</t>
  </si>
  <si>
    <t>CALLE LASTRA SALIDA METRO PATRONATO</t>
  </si>
  <si>
    <t>ESTACIÓN DE METRO BAQUEDANO</t>
  </si>
  <si>
    <t>ESTACIÓN DE METRO PLAZA DE ARMAS</t>
  </si>
  <si>
    <t xml:space="preserve">ESTACIÓN DE METRO QUINTA NORMAL </t>
  </si>
  <si>
    <t>5, 6, 7 Y 8 DE ENERO</t>
  </si>
  <si>
    <t>FESTIVAL TEATRO A MIL 2023: LOS BUSCATESOROS, UNA AVENTURA POR EL TERRITORIOS CHILENO</t>
  </si>
  <si>
    <t>ANFITEATRO MUSEO BELLAS ARTES</t>
  </si>
  <si>
    <t>23, 24, 25 Y 26 DE ENERO</t>
  </si>
  <si>
    <t>FESTIVAL TEATRO A MIL 2023: COLINA</t>
  </si>
  <si>
    <t>I.1.A.2 - I.2.A.3</t>
  </si>
  <si>
    <t>9, 10 Y 11 DE ENERO</t>
  </si>
  <si>
    <t>FESTIVAL TEATRO A MIL 2023: CAMARÍN</t>
  </si>
  <si>
    <t>TEATRO DEMOLER</t>
  </si>
  <si>
    <t>FESTIVAL TEATRO A MIL 2023: CARILLÓN, THE FLIGHT OF TIME</t>
  </si>
  <si>
    <t>ELIPSE PARQUE O'HIGGINS</t>
  </si>
  <si>
    <t>8 AL 31 DE ENERO</t>
  </si>
  <si>
    <t>FESTIVAL TEATRO A MIL 2023: CARNAVAL DE ANIMALES</t>
  </si>
  <si>
    <t>FESTIVAL TEATRO A MIL 2023: CAURI PACSA, LOS NIÑOS Y EL PLOMO</t>
  </si>
  <si>
    <t>8 DE ENERO</t>
  </si>
  <si>
    <t>LABESCÉNICO 2023: MASTERCLASS BANDALOOP</t>
  </si>
  <si>
    <t>CENTRO CULTURAL VIOLETA PARRA</t>
  </si>
  <si>
    <t>13 DE ENERO</t>
  </si>
  <si>
    <t>LABESCÉNICO 2023: CLASE ABIERTA, VER LO QUE HAY</t>
  </si>
  <si>
    <t>ESCUELA DE TEATRO UNIVERSIDAD CATÓLICA</t>
  </si>
  <si>
    <t xml:space="preserve">10 DE ENERO </t>
  </si>
  <si>
    <t>TOCATAS MIL 2023: CODEX BIG BAND</t>
  </si>
  <si>
    <t>FESTIVAL TEATRO A MIL 2023: COLECCIÓN DE BESTIAS MARINAS</t>
  </si>
  <si>
    <t>12 DE ENERO</t>
  </si>
  <si>
    <t>LABESCÉNICO 2023: CONVERSACIONES CONTINGENTES, BANDALOOP</t>
  </si>
  <si>
    <t>INSTITUTO CHILENO NORTEAMERICANO</t>
  </si>
  <si>
    <t xml:space="preserve">6 DE ENERO </t>
  </si>
  <si>
    <t>LABESCÉNICO 2023: CONVERSACIONES CONTINGENTES, MON LAFERTE</t>
  </si>
  <si>
    <t>CENTRO DE EXTENCIÓN INSTITUTO NACIONAL</t>
  </si>
  <si>
    <t>12, 13 Y 14 DE ENERO</t>
  </si>
  <si>
    <t>FESTIVAL TEATRO A MIL 2023: COVER (DEL PATO SALVAJE DE IBSEN)</t>
  </si>
  <si>
    <t>TEATRO LA MEMORIA</t>
  </si>
  <si>
    <t>FESTIVAL TEATRO A MIL 2023: CUENTOS Y LEYENDAS</t>
  </si>
  <si>
    <t xml:space="preserve">6 AL 31 DE ENERO </t>
  </si>
  <si>
    <t>FESTIVAL TEATRO A MIL 2023: CULIES</t>
  </si>
  <si>
    <t>LABESCÉNICO 2023: CONVERSACIONES CONTINGENTES, CULTURA Y TRANSICIÓN ECOLÓGICA. EXPERIENCIA FRANCESA</t>
  </si>
  <si>
    <t>20 Y 21 DE ENERO</t>
  </si>
  <si>
    <t>FESTIVAL TEATRO A MIL 2023: DEJA VÚ, EL CORAZÓN TAMBIÉN RECUERDA</t>
  </si>
  <si>
    <t>21 DE ENERO</t>
  </si>
  <si>
    <t>NOCHE DE LAS IDEAS: DEMOCRACIA ¿CADA VEZ MÁS?</t>
  </si>
  <si>
    <t>TERRITORIOS CREATIVOS 2023: DESARMADAS</t>
  </si>
  <si>
    <t>CASA PIEDRA</t>
  </si>
  <si>
    <t>5, 12 Y 19 DE ENERO</t>
  </si>
  <si>
    <t>FESTIVAL TEATRO A MIL 2023: DESHACER EL ROSTRO</t>
  </si>
  <si>
    <t>FESTIVAL TEATRO A MIL 2023: DICIEMBRE</t>
  </si>
  <si>
    <t>LABESCÉNICO 2023: CONVERSACIONES CONTINGENTES, DIRIGIR EN AMÉRICA LATINA HOY</t>
  </si>
  <si>
    <t>FESTIVAL TEATRO A MIL 2023: DISCURSO A LA NACIÓN</t>
  </si>
  <si>
    <t>CENTRO CULTURAL DE SAN JOAQUÍN</t>
  </si>
  <si>
    <t>14, 15 Y 16 DE ENERO</t>
  </si>
  <si>
    <t>FESTIVAL TEATRO A MIL 2023: DRAGONS</t>
  </si>
  <si>
    <t>TEATRO MUNICIPAL DE ANTOFAGASTA</t>
  </si>
  <si>
    <t>17, 18, 19 Y 20 DE ENERO</t>
  </si>
  <si>
    <t>22 DE ENERO</t>
  </si>
  <si>
    <t>FESTIVAL TEATRO A MIL 2023: DUELE</t>
  </si>
  <si>
    <t>FESTIVAL TEATRO A MIL 2023: EL AÑO EN QUE NACÍ</t>
  </si>
  <si>
    <t>20, 21 Y 22 DE ENERO</t>
  </si>
  <si>
    <t>FESTIVAL TEATRO A MIL 2023: EL CORONEL NO TIENE QUIEN LE ESCRIBA</t>
  </si>
  <si>
    <t>16, 17 Y 18 DE ENERO</t>
  </si>
  <si>
    <t>FESTIVAL TEATRO A MIL 2023: EL DESMONTAJE</t>
  </si>
  <si>
    <t>FESTIVAL TEATRO A MIL 2023: EL DÍA EN QUE EL SOL DESCUBRIÓ QUE ERA UNA ESTRELLA</t>
  </si>
  <si>
    <t>FESTIVAL TEATRO A MIL 2023: EL HÚSAR DE LA MUERTE</t>
  </si>
  <si>
    <t>PARQUE EL TRAPICHE</t>
  </si>
  <si>
    <t>PLAZA DE ARMAS DE MELIPILLA</t>
  </si>
  <si>
    <t>27 DE ENERO</t>
  </si>
  <si>
    <t>PLAZA DE ARMAS DE BUIN</t>
  </si>
  <si>
    <t xml:space="preserve">7 DE ENERO </t>
  </si>
  <si>
    <t>FESTIVAL TEATRO A MIL 2023: EL INCREÍBLE VIAJE DE CAPERUCITA GALÁCTICA</t>
  </si>
  <si>
    <t>TEATRO MUNICIPAL DE LA PINTANA</t>
  </si>
  <si>
    <t>PLAZA DE MAIPÚ</t>
  </si>
  <si>
    <t>9 DE ENERO</t>
  </si>
  <si>
    <t>CASA DE LA CULTURA DE ÑUÑOA</t>
  </si>
  <si>
    <t>PARQUE CROACIA</t>
  </si>
  <si>
    <t>PLAZA DE ARMAS DE MEJILLONES</t>
  </si>
  <si>
    <t>FESTIAL TEATRO A MIL 2023: EL LIBRO DE LA SELVA REIMAGINADO</t>
  </si>
  <si>
    <t xml:space="preserve">TEATRO MUNICIPAL DE SANTIAGO </t>
  </si>
  <si>
    <t>20, 21, 25, 26, 27 Y 28 DE ENERO</t>
  </si>
  <si>
    <t>FESTIVAL TEATRO A MIL 2023: EL MAR EN LA MURALLA</t>
  </si>
  <si>
    <t>TEATRO UNIVERSIDAD CATÓLICA</t>
  </si>
  <si>
    <t>FESTIVAL TEATRO A MIL 2023: EL NIÑO ESTRELLA</t>
  </si>
  <si>
    <t>11, 12, 13, 14, 17 Y 18 DE ENERO</t>
  </si>
  <si>
    <t>FESTIVAL TEATRO A MIL 2023: EL ORFANATO</t>
  </si>
  <si>
    <t>TEATRO CAMILO HENRÍQUEZ</t>
  </si>
  <si>
    <t>FESTIVAL TEATRO A MIL 2023: EL RITMO DE LA NOCHE</t>
  </si>
  <si>
    <t>LABESCÉNICO 2023: CONVERSACIONES CONTINGENTES, EL ROL DE LOS FESTIVALES Y LAS POLÍTICAS PÚBLICAS EN CULTURA</t>
  </si>
  <si>
    <t>7 Y 8 DE ENERO</t>
  </si>
  <si>
    <t>FESTIVAL TEATRO A MIL 2023: ELLA LO AMA</t>
  </si>
  <si>
    <t>4, 5 Y 6 DE ENERO</t>
  </si>
  <si>
    <t>FESTIVAL TEATRO A MIL 2023: EMBRACE YOUR CROWN</t>
  </si>
  <si>
    <t>FESTIVAL TEATRO A MIL 2023: ENCUENTROS BREVES CON HOMBRES REPULSIVOS</t>
  </si>
  <si>
    <t>CENTRO CULTURAL DE LAMPA</t>
  </si>
  <si>
    <t>TEATRO MUNICIPAL DE BUIN</t>
  </si>
  <si>
    <t>26 DE ENERO</t>
  </si>
  <si>
    <t>TEATRO MUNICIPAL DE CASABLANCA</t>
  </si>
  <si>
    <t>CENTRO CULTURAL ESPACIO MATTA</t>
  </si>
  <si>
    <t>LABESCÉNICO: CONVERSACIONES CONTINGENTES, ENTREVISTA CON AKRAM KHAN</t>
  </si>
  <si>
    <t>PLATAFORMA ZOOM</t>
  </si>
  <si>
    <t>11, 12, 13, 14 Y 18 DE ENERO</t>
  </si>
  <si>
    <t>FESTIVAL TEATRO A MIL 2023: ESTE TEATRO NO ESTA VACÍO</t>
  </si>
  <si>
    <t>FESTIVAL TEATRO A MIL 2023: ESTUDIO N1, MORTE E VIDA</t>
  </si>
  <si>
    <t>16, 17, 18, 19, 20, 21 Y 22 DE ENERO</t>
  </si>
  <si>
    <t>FESTIVAL TEATRO A MIL 2023: EXCAVACIONES, CICLO DE AUTOR DE ALEJANDRO MORENO, LA ACTUACIÓN DEL OLVIDO</t>
  </si>
  <si>
    <t>FESTIVAL TEATRO A MIL 2023: EXCAVACIONES, CICLO DE AUTOR DE ALEJANDRO MORENO, RESCATE</t>
  </si>
  <si>
    <t>16 DE ENERO</t>
  </si>
  <si>
    <t>FESTIVAL TEATRO A MIL 2023: EXCAVACIONES, CICLO DE AUTOR DE ALEJANDRO MORENO, UN ESPECTÁCULO SIN SHOW</t>
  </si>
  <si>
    <t>FESTIVAL TEATRO A MIL 2023: EXILIO SOBRE ESCENA</t>
  </si>
  <si>
    <t>FESTIVAL TEATRO A MIL 2023: FLOR DE CANELA</t>
  </si>
  <si>
    <t>10, 11, 12, 13, 14 Y 15 DE ENERO</t>
  </si>
  <si>
    <t>FESTIVAL TEATRO A MIL 2023: FRANKESTEIN</t>
  </si>
  <si>
    <t>FESTIVAL TEATRO A MIL 2023: FUEGO ROJO</t>
  </si>
  <si>
    <t>PLAZA CHACABUCO</t>
  </si>
  <si>
    <t>12 Y 13 DE ENERO</t>
  </si>
  <si>
    <t>FESTIVAL TEATRO A MIL 2023: FUENTE</t>
  </si>
  <si>
    <t>TEATRO MUNICIPAL JUAN BUSTOS RAMIREZ</t>
  </si>
  <si>
    <t>LABESCÉNICO 2023: CONVERSACIONES CONTINGENTES, FUTUROS ANCESTRALES</t>
  </si>
  <si>
    <t>FESTIVAL TEATRO A MIL 2023: GUERRA DE PAPEL</t>
  </si>
  <si>
    <t>TEATRO MUNICIPAL GAMELIN GUERRA</t>
  </si>
  <si>
    <t>ANFITEATRO DE PUDAHUEL</t>
  </si>
  <si>
    <t>15 DE ENERO</t>
  </si>
  <si>
    <t>TEATRO DEL LAGO</t>
  </si>
  <si>
    <t>TEATRO REGIONAL DEL BIOBIO</t>
  </si>
  <si>
    <t>7 AL 31 DE ENERO</t>
  </si>
  <si>
    <t>FESTIVAL TEATRO A MIL 2023: HABÍA UNA VEZ</t>
  </si>
  <si>
    <t>17, 18 Y 19 DE ENERO</t>
  </si>
  <si>
    <t>FESTIVAL TEATRO A MIL 2023: HAMLET, UNA VERSIÓN RECONTRA LIBRE</t>
  </si>
  <si>
    <t xml:space="preserve">3, 4, 5, 6 Y 7 DE ENERO </t>
  </si>
  <si>
    <t>FESTIVAL TEATRO A MIL 2023: HECHOS CONSUMADOS</t>
  </si>
  <si>
    <t>TEATRO NACIONAL CHILENO</t>
  </si>
  <si>
    <t>FESTIVAL TEATRO A MIL 2023: IDENTIDAD 83</t>
  </si>
  <si>
    <t>CENTRO CULTURAL SAN JOAQUIÍN</t>
  </si>
  <si>
    <t xml:space="preserve">CENTRO CULTURAL LO PRADO </t>
  </si>
  <si>
    <t>TEATRO MUNICIPAL DE MAIPÚ</t>
  </si>
  <si>
    <t>24 Y 25 DE ENERO</t>
  </si>
  <si>
    <t>TERRITORIOS CREATIVOS: INMERSIÓN A LA LUZ</t>
  </si>
  <si>
    <t>4 DE ENERO</t>
  </si>
  <si>
    <t>FESTIVAL TEATRO A MIL 2023: INSECTES</t>
  </si>
  <si>
    <t>PARQUE AMENGUAL</t>
  </si>
  <si>
    <t>CALLE CONCEPCIÓN ESQUINA MAIPO</t>
  </si>
  <si>
    <t>PLAZA CÍVICA</t>
  </si>
  <si>
    <t>11 DE ENERO</t>
  </si>
  <si>
    <t>ESQUINA MARCOLETA CON LOS JESUITAS</t>
  </si>
  <si>
    <t>BRISAS DEL RIO</t>
  </si>
  <si>
    <t>AV. LO BLANCO ESQUINA ANÍBAL PINTO</t>
  </si>
  <si>
    <t>ESCUELA REBECA MATTE</t>
  </si>
  <si>
    <t>CAMINO DEL SOL</t>
  </si>
  <si>
    <t>AV. 5 DE ABRIL CON AV. LAS TORRES</t>
  </si>
  <si>
    <t>PRESIDENTE SALVADOR ALLENDE GOSSENS CON 2 DE ABRIL</t>
  </si>
  <si>
    <t>PLAZA ÑUÑOA</t>
  </si>
  <si>
    <t>PARQUE BICENTENARIO</t>
  </si>
  <si>
    <t>PARQUE JUAN PABLO II</t>
  </si>
  <si>
    <t>25 DE ENERO</t>
  </si>
  <si>
    <t>PLAZA DE ARMAS DE CASABLANCA</t>
  </si>
  <si>
    <t>COMPLEJO PATRICIO MEKIS</t>
  </si>
  <si>
    <t>FRONTIS TEATRO REGIONAL DEL MAULE</t>
  </si>
  <si>
    <t>29 DE ENERO</t>
  </si>
  <si>
    <t>FRONTIS TEATRO REGIONAL DEL BIOBIO</t>
  </si>
  <si>
    <t>31 DE ENERO</t>
  </si>
  <si>
    <t>PARQUE URBANO ISLA CAUTIN</t>
  </si>
  <si>
    <t>1 DE FEBRERO</t>
  </si>
  <si>
    <t>AVENIDA LAS ENCINAS</t>
  </si>
  <si>
    <t>18 Y 19 DE ENERO</t>
  </si>
  <si>
    <t>FESTIVAL TEATRO A MIL 2023: INUSUAL MUNDO AUTISTA</t>
  </si>
  <si>
    <t>PARQUE CULTURAL DE VALPARAÍSO</t>
  </si>
  <si>
    <t>FESTIVAL TEATRO A MIL 2023: IXOFIJ MONGEN</t>
  </si>
  <si>
    <t>PARQUE O'HIGGINS</t>
  </si>
  <si>
    <t>FESTIVAL TEATRO A MIL 2023: JEKYLL ON ICE</t>
  </si>
  <si>
    <t>PLAZA PEDRO LIRA</t>
  </si>
  <si>
    <t>PARQUE CASAS VIEJAS</t>
  </si>
  <si>
    <t>CENTRO CULTURAL DE TILTIL</t>
  </si>
  <si>
    <t>PLAZA MAYO DE RENCA</t>
  </si>
  <si>
    <t>PARQUE SAN BORJA</t>
  </si>
  <si>
    <t>PLAZA DE ARMAS DE PEÑAFLOR</t>
  </si>
  <si>
    <t>PLAZA ZANARTU</t>
  </si>
  <si>
    <t>PARQUE VIOLETA PARRA</t>
  </si>
  <si>
    <t>PLAZA LA UVA</t>
  </si>
  <si>
    <t>PARQUE LA HONDONADA</t>
  </si>
  <si>
    <t>5, 6 Y 7 DE ENERO</t>
  </si>
  <si>
    <t>FESTIVAL TEATRO A MIL 2023: JESSICA AND ME</t>
  </si>
  <si>
    <t>14 Y 15 DE ENERO</t>
  </si>
  <si>
    <t>TERRITORIOS CREATIVOS 2023: ¡JOSÉ SAAVEDRA, PRESENTE!</t>
  </si>
  <si>
    <t>TEATRO MUNICIPAL DE CALAMA</t>
  </si>
  <si>
    <t>FESTIVAL TEATRO A MIL 2023: JUGAR A LA GUERRA</t>
  </si>
  <si>
    <t>FESTIVAL TEATRO A MIL 2023: JUSTICIA</t>
  </si>
  <si>
    <t>FESTIVAL TEATRO A MIL 2023: KIINALIK, THESE SHARP TOOLS</t>
  </si>
  <si>
    <t>FESTIVAL TEATRO A MIL 2023: KUSISITA</t>
  </si>
  <si>
    <t>FRONTIS EX JUZGADO DE PUDAHUEL</t>
  </si>
  <si>
    <t>PLAZA GABRIELA MISTRAL</t>
  </si>
  <si>
    <t>12, 13, 14, 15, 16 Y 17 DE ENERO</t>
  </si>
  <si>
    <t>FESTIVAL TEATRO A MIL 2023: LA AMANTE FASCISTA</t>
  </si>
  <si>
    <t>FESTIVAL TEATRO A MIL 2023: CANTO A LA TIERRA</t>
  </si>
  <si>
    <t>ALDEA DEL ENCUENTRO</t>
  </si>
  <si>
    <t>11, 12 Y 13 DE ENERO</t>
  </si>
  <si>
    <t>FESTIVAL TEATRO A MIL 2023: LA CASA DE LOS MONSTRUOS</t>
  </si>
  <si>
    <t>FESTIVAL TEATRO A MIL 2023: LA EDAD MEDIA</t>
  </si>
  <si>
    <t>24 DE ENERO</t>
  </si>
  <si>
    <t>TERRITORIOS CREATIVOS 2023: LA MÁGICA HISTORIA DEL VINO</t>
  </si>
  <si>
    <t>FRONTIS MUNICIPALIDAD DE SANTA CRUZ</t>
  </si>
  <si>
    <t>PARQUE LA PAZ</t>
  </si>
  <si>
    <t>VIÑA APALTA</t>
  </si>
  <si>
    <t>17, 18, 19, 20 Y 21 DE ENERO</t>
  </si>
  <si>
    <t>FESTIVAL TEATRO A MIL 2023: LA MIRADA DECOLONIAL CAPITULO 1 APP</t>
  </si>
  <si>
    <t>FESTIVAL TEATRO A MIL 2023: LA MONEDA CHIQUITITA</t>
  </si>
  <si>
    <t>PARQUE BICENTENARIO DE LA INFANCIA</t>
  </si>
  <si>
    <t>CASA CULTURAL, CASONA DUBOIS</t>
  </si>
  <si>
    <t>PLAZA YUGOESLAVIA</t>
  </si>
  <si>
    <t>PLAZA BONILLA</t>
  </si>
  <si>
    <t>CERRO PRIME DE RIVERA</t>
  </si>
  <si>
    <t>PLAZA PANAMÁ</t>
  </si>
  <si>
    <t>PARQUE SAN LUIS ORIONE</t>
  </si>
  <si>
    <t xml:space="preserve">27 Y 28 DE ENERO </t>
  </si>
  <si>
    <t>TERRITORIOS CREATIVOS 2023: LA MUJER DE LAS SIETE CAPAS</t>
  </si>
  <si>
    <t>CENTRO CULTURAL DE COYHAIQUE</t>
  </si>
  <si>
    <t>FESTIVAL TEATRO A MIL 2023: LA NOCHE SUSPENDIDA</t>
  </si>
  <si>
    <t>28 DE ENERO</t>
  </si>
  <si>
    <t>FESTIVAL TEATRO A MIL 2023: LA PERSONA DEPRIMIDA</t>
  </si>
  <si>
    <t>CENTRO CULTURAL CASONA DUBOIS</t>
  </si>
  <si>
    <t xml:space="preserve">LABESCÉNICO 2023: WORKSHOP LA PICHINTÚN </t>
  </si>
  <si>
    <t>ESCUELA BÁSICA D-129</t>
  </si>
  <si>
    <t>5 DE ENERO</t>
  </si>
  <si>
    <t>FESTIVAL TEATRO A MIL 2023: LA PICHINTÚN</t>
  </si>
  <si>
    <t>PLAZA BICENTENARIO DE LA REPÚBLICA</t>
  </si>
  <si>
    <t>AV. ANDALICAN HASTA ROTONDA MANUEL</t>
  </si>
  <si>
    <t>CALLE TUMISA</t>
  </si>
  <si>
    <t xml:space="preserve">ESQUINA HIPODROMO DE CHILE CON VIVACETA </t>
  </si>
  <si>
    <t>ESTADIO LO BLANCO</t>
  </si>
  <si>
    <t>BAQUEDANO CON LOS HALCONES</t>
  </si>
  <si>
    <t>PLAZA BATUCO</t>
  </si>
  <si>
    <t xml:space="preserve">BALMACEDA Y NUEVA DOS </t>
  </si>
  <si>
    <t>LAS TORRES CON LIBERTAD</t>
  </si>
  <si>
    <t>FESTIVAL TEATRO A MIL 2023: LA PIEZA</t>
  </si>
  <si>
    <t xml:space="preserve">FESTIVAL TEATRO A MIL 2023: LA POBLACIÓN </t>
  </si>
  <si>
    <t>LABESCÉNICO: LA TRASTIENDA DEL TEATRO ITINERANTE DE LOS 70'S, CONVERSACIÓN CON WILLY GANGA</t>
  </si>
  <si>
    <t>LABESCÉNICO 2023: LANZAMIENTO DEL LIBRO IMPRENTEROS DE LORENA VEGA</t>
  </si>
  <si>
    <t>FESTIVAL TEATRO A MIL 2023: LAS CAUTIVAS</t>
  </si>
  <si>
    <t>TOCATAS MIL 2023: LOS FRUTANTES</t>
  </si>
  <si>
    <t>FESTIVAL TEATRO A MIL 2023: LOVE TO DEATH (AMOR A LA MUERTE)</t>
  </si>
  <si>
    <t>FESTIVAL TEATRO A MIL 2023: MAÑANA ES OTRO PAÍS</t>
  </si>
  <si>
    <t>BIBLIOTECA PABLO NERUDA</t>
  </si>
  <si>
    <t>CASA DE LA CULTURA ANSELMO CADIZ</t>
  </si>
  <si>
    <t>MUNICIPALIDAD DE LO ESPEJO</t>
  </si>
  <si>
    <t>5 AL 31 DE ENERO</t>
  </si>
  <si>
    <t>FESTIVAL TEATRO A MIL 2023: MARCHE SALOPE</t>
  </si>
  <si>
    <t>NOCHE DE LAS IDEAS 2023: ¿MÁS DISEÑO EN UN PLANETA DAÑANDO?</t>
  </si>
  <si>
    <t>TERRITORIOS CREATIVOS 2023: MASCAR PIEDRAS CON ENCÍAS DE MUJER</t>
  </si>
  <si>
    <t>MUSEO HISTORIA NATURAL RIO SECO</t>
  </si>
  <si>
    <t>LABESCÉNICO 2023: MASTERCLASS CRISTIANA MORGANTI</t>
  </si>
  <si>
    <t>AUDITORIO UNIVERSIDAD FINIS TERRAE</t>
  </si>
  <si>
    <t>LABESCÉNICO 2023: MASTERCLASS EUN ME AHN</t>
  </si>
  <si>
    <t>ESCUELA DE DANZA UNIVERSIDAD ACADEMIA DE HUMANISMO CRISTIANO</t>
  </si>
  <si>
    <t>LABESCÉNICO 2023: MASTERCLASS MARICEL ÁLVAREZ Y EMILIO GARCÍA WEHBI</t>
  </si>
  <si>
    <t>UNIVERSIDAD FINIS TERRAE</t>
  </si>
  <si>
    <t>LABESCÉNICO 2023: MASTERCLASS WILLY GANGA</t>
  </si>
  <si>
    <t>LABESCÉNICO 2023: MASTERCLASS PAOLO NANI</t>
  </si>
  <si>
    <t>TERRITORIOS CREATIVOS 2023: MEMORIAS GRISES</t>
  </si>
  <si>
    <t>UNIVERSIDAD DE LA FRONTERA</t>
  </si>
  <si>
    <t>CENTRO CULTURAL DE VILLARICA</t>
  </si>
  <si>
    <t>CENTRO CULTURAL PADRE LAS CASAS</t>
  </si>
  <si>
    <t>FESTIVAL TEATRO A MIL 2023: MOLLY BLOOM</t>
  </si>
  <si>
    <t>CENTRO LA CAVA</t>
  </si>
  <si>
    <t>CENTRO CULTURAL DE QUILICURA</t>
  </si>
  <si>
    <t>23 DE ENERO</t>
  </si>
  <si>
    <t>TEATRO MUNICIPAL DE CHILLÁN</t>
  </si>
  <si>
    <t>FESTIVAL TEATRO A MIL 2023: MORPHO</t>
  </si>
  <si>
    <t>3 DE ENERO</t>
  </si>
  <si>
    <t>FESTIVAL TEATRO A MIL 2023: MURAL CONMEMORATIVO DE LOS 50 AÑOS DEL GOLPE</t>
  </si>
  <si>
    <t>ESTADIO NACIONAL</t>
  </si>
  <si>
    <t>TOCATAS MIL 2023: MÚSICA DE RAÍZ</t>
  </si>
  <si>
    <t>TEATRO A MIL 2023: NADIE NUNCA VA A LLORAR POR MUJERES COMO NOSOTRAS</t>
  </si>
  <si>
    <t>TEATRO A MIL 2023: NOCTURNO DE ULRIKE, O EL SUJETO HISTÓRICO</t>
  </si>
  <si>
    <t>19, 20, 21, 22, 26, 27, 28 Y 29 DE ENERO</t>
  </si>
  <si>
    <t>FESTIVAL TEATRO A MIL 2023: NON SERVIAM, LAS COSAS QUE NECESITAS EN UN SOLO LUGAR</t>
  </si>
  <si>
    <t>FESTIVAL TEATRO A MIL 2023: NOS HABÍAMOS AMADO TANTO EN SANTIAGO</t>
  </si>
  <si>
    <t>FESTIVAL TEATRO A MIL 2023: EL OASIS DE LA IMPUNIDAD</t>
  </si>
  <si>
    <t>FESTIVAL TEATRO A MIL 2023: OFRENDA PARA EL MONTRUO</t>
  </si>
  <si>
    <t>CENTRO DE CREACIÓN Y RESISTENCIA, NAVE</t>
  </si>
  <si>
    <t>FESTIVAL TEATRO A MIL 2023: OLEAJE</t>
  </si>
  <si>
    <t>FESTIVAL TEATRO A MIL 2023: OMELETTE</t>
  </si>
  <si>
    <t>LABESCÉNICO 2023: CONVERSACIONES CONTINGENTES, ÓPERA ANTES DEL COLAPSO AMBIENTAL, SUN AND SEA</t>
  </si>
  <si>
    <t>FESTIVAL TEATRO A MIL 2023: ORPHEUS</t>
  </si>
  <si>
    <t>CERRO DE RENCA</t>
  </si>
  <si>
    <t>4 AL 31 DE ENERO</t>
  </si>
  <si>
    <t>FESTIVAL TEATRO A MIL 2023: PARABOLA</t>
  </si>
  <si>
    <t>4, 6 Y 7 DE ENERO</t>
  </si>
  <si>
    <t>TERRITORIOS CREATIVOS 2023: PASAJE</t>
  </si>
  <si>
    <t>CENTRO CULTURAL DE ATACAMA1</t>
  </si>
  <si>
    <t>FESTIVAL TEATRO A MIL 2023: PEIX</t>
  </si>
  <si>
    <t>PARÍS 152</t>
  </si>
  <si>
    <t>PLAZA LAS CARMELITAS</t>
  </si>
  <si>
    <t>PLAZA QUINTAY</t>
  </si>
  <si>
    <t>TERRITORIOS CREATIVOS 2023: POBRES DIABLOS</t>
  </si>
  <si>
    <t>CENTRO CULTURAL DE SAN ANTONIO</t>
  </si>
  <si>
    <t>4, 5, 6, 7 Y 8 DE ENERO</t>
  </si>
  <si>
    <t>FESTIVAL TEATRO A MIL 2023: Q 2.0</t>
  </si>
  <si>
    <t>LABESCÉNICO 2023: CONVERSACIONES CONTINGENTES ¿QUÉ ESCONDE LA INTELIGENCIA ARTIFICAL?</t>
  </si>
  <si>
    <t>TERRITORIOS CREATIVOS 2023: ¿QUIÉN ES JULIA?</t>
  </si>
  <si>
    <t>TEATRO GALIA</t>
  </si>
  <si>
    <t>10 Y 17 DE ENERO</t>
  </si>
  <si>
    <t>TEATRO CERVANTES</t>
  </si>
  <si>
    <t>LABESCÉNICO 2023: CONVERSACIONES CONTINGENTES, REPENSAR LAS ARTES VIVAS</t>
  </si>
  <si>
    <t>ESPACIO LITERARIO ÑUÑOA</t>
  </si>
  <si>
    <t>9, 10, 11, 12, 13, 14 Y 16 DE ENERO</t>
  </si>
  <si>
    <t>LABESCÉNICO 2023: WORKSHOP GUY REGIS JR.</t>
  </si>
  <si>
    <t>CAMPUS SANTO DOMINGO UNIVERSIDAD MAYOR</t>
  </si>
  <si>
    <t>13, 14 Y 16 DE ENERO</t>
  </si>
  <si>
    <t>LABESCÉNICO 2023: RESIDENCIA MARIANO TENCONI</t>
  </si>
  <si>
    <t>ESCUELA DE TEATRO UNIVERSIDAD MAYOR</t>
  </si>
  <si>
    <t>10, 11, 12, 13 Y 14 DE ENERO</t>
  </si>
  <si>
    <t>LABESCÉNICO 2023: RESIDENCIA TAMARA CUBAS</t>
  </si>
  <si>
    <t>FESTIVAL TEATRO A MIL 2023: ROMEO Y JULIETA</t>
  </si>
  <si>
    <t>FESTIVAL TEATRO A MIL 2023: SOLA CON MIS MONTRUOS</t>
  </si>
  <si>
    <t>ANFITEATRO QUINTA VERGARA</t>
  </si>
  <si>
    <t>23 Y 30 DE ENERO</t>
  </si>
  <si>
    <t>FESTIVAL TEATRO A MIL 2023: SARAH KANE</t>
  </si>
  <si>
    <t>CERRO CARACOL</t>
  </si>
  <si>
    <t>CENTRO CULTURAL DE TOMÉ</t>
  </si>
  <si>
    <t>TERRITORIOS CREATIVOS 2023: SAUDEK</t>
  </si>
  <si>
    <t>TEATRO DIEGO RIVERA</t>
  </si>
  <si>
    <t>CENTRO DE ARTE MOLINO MACHMAR</t>
  </si>
  <si>
    <t>FESTIVAL TEATRO A MIL 2023: SAURIAN Y LOS TESTIGOS DEL ESPACIO EXTERIOR</t>
  </si>
  <si>
    <t>PLAZA MAÑÍO</t>
  </si>
  <si>
    <t>EXPLANADA TEMPLO VOTIVO</t>
  </si>
  <si>
    <t>PARQUE SAN EUGENIO</t>
  </si>
  <si>
    <t>AV. SAN PABLO ESQUINA EL SALITRE</t>
  </si>
  <si>
    <t>AV. LA DEHESA</t>
  </si>
  <si>
    <t>TERRITORIOS CREATIVOS 2023: SENTIR VIOLETA</t>
  </si>
  <si>
    <t>FESTIVAL TEATRO A MIL 2023: SIMULACIÓN</t>
  </si>
  <si>
    <t>17 Y 18 DE ENERO</t>
  </si>
  <si>
    <t>FESTIVAL TEATRO A MIL 2023: SOTO TAPIA</t>
  </si>
  <si>
    <t>27, 28, 29 Y 30 DE ENERO</t>
  </si>
  <si>
    <t>FESTIVAL TEATRO A MIL 2023: SUN AND SEA</t>
  </si>
  <si>
    <t>LABESCÉNICO 2023: COLLAGE FEMINISTA Y POLÍTICO DE COLECTIVO LAS TESIS</t>
  </si>
  <si>
    <t>CAMPUS ORIENTE UNIVERSIDAD CATÓLICA</t>
  </si>
  <si>
    <t>7, 14, 21 Y 28 DE ENERO</t>
  </si>
  <si>
    <t>FESTIVAL TEATRO A MIL 2023: TARSILINHA</t>
  </si>
  <si>
    <t>5 DE ENERO AL 12 DE FEBRERO</t>
  </si>
  <si>
    <t>FESTIVAL TEATRO A MIL 2023: TE AMO</t>
  </si>
  <si>
    <t>NOCHE DE LAS IDEAS: TEATRO HOY ¿SIGUE SIENDO UN ACTO POLÍTICO?</t>
  </si>
  <si>
    <t>10, 20 Y 21 DE ENERO</t>
  </si>
  <si>
    <t>FESTIVAL TEATRO A MIL 2023: TEMIS</t>
  </si>
  <si>
    <t>FESTIVAL TEATRO A MIL 2023: TEMPEST PROJECT</t>
  </si>
  <si>
    <t>CASA DE LA CULTURAL CONCEJAL EDUARDO CANCINO CACERES</t>
  </si>
  <si>
    <t>24, 25, 26, 27, 28 Y 29 DE ENERO</t>
  </si>
  <si>
    <t>FESTIVAL TEATRO A MIL 2023: THE ELEPHANT IN THE ROOM</t>
  </si>
  <si>
    <t>LABESCÉNICO 2023: CONVERSACIONES CONTINGENTES, TRES DÉCADAS DE CRÍTICA TEATRAL</t>
  </si>
  <si>
    <t>4, 5, 6 Y 7 DE ENERO</t>
  </si>
  <si>
    <t>FESTIVAL TEATRO A MIL 2023: UN CADAVRE EXQUIS II</t>
  </si>
  <si>
    <t>FESTIVAL TEATRO A MIL 2023: UN DIPLOMÁTICO FRANCÉS EN SANTIAGO</t>
  </si>
  <si>
    <t>FESTIVAL TEATRO A MIL 2023: VERDAR</t>
  </si>
  <si>
    <t>FESTIVAL TEATRO A MIL 2023: WOLF</t>
  </si>
  <si>
    <t>LAESCÉNICO 2023: WORKSHOP BANDALOOP</t>
  </si>
  <si>
    <t>LAESCÉNICO 2023: WORKSHOP CRISTIANA MORGANTI</t>
  </si>
  <si>
    <t>ESCUELA MODERNA DE DANZA, CAMPUS BELLAVISTA</t>
  </si>
  <si>
    <t>LAESCÉNICO 2023: WORKSHOP INSECTOTROPICS</t>
  </si>
  <si>
    <t>LAESCÉNICO 2023: WORKSHOP MABLE PREACH</t>
  </si>
  <si>
    <t>LAESCÉNICO 2023: WORKSHOP MIMIRICHI PARA ADULTOS</t>
  </si>
  <si>
    <t>CORPORACIÓN CULTURAL DE ÑUÑOA</t>
  </si>
  <si>
    <t>LAESCÉNICO 2023: WORKSHOP MIMIRICHI PARA NIÑOS</t>
  </si>
  <si>
    <t>LA CHIMBA</t>
  </si>
  <si>
    <t>6 Y 7 DE ENERO</t>
  </si>
  <si>
    <t>LAESCÉNICO 2023: WORKSHOP PAU ARAN</t>
  </si>
  <si>
    <t>5 Y 6 DE ENERO</t>
  </si>
  <si>
    <t>LAESCÉNICO 2023: WORKSHOP TEMPEST PROJECT</t>
  </si>
  <si>
    <t>TEATRO MUNICIPALIDAD DE ANTOFAGASTA</t>
  </si>
  <si>
    <t>16, 17, 18 Y 19 DE ENERO</t>
  </si>
  <si>
    <t>LAESCÉNICO 2023: WORKSHOP EL ARTE DEL JUGLAR DE TRYO TEATRO BANDA</t>
  </si>
  <si>
    <t>ESPACIO CITIC</t>
  </si>
  <si>
    <t>LAESCÉNICO 2023: WORKSHOP PAOLO NANI</t>
  </si>
  <si>
    <t>LAESCÉNICO 2023: WORKSHOP LABORATORIO IMPLOSIVO</t>
  </si>
  <si>
    <t>CAMPUS SANTO DOMINGO, UNIVERSIDAD MAYOR</t>
  </si>
  <si>
    <t>LAESCÉNICO 2023: WORKSHOP RENNIE HARRIS</t>
  </si>
  <si>
    <t>LAESCÉNICO 2023: WORKSHOP EUN ME AHN</t>
  </si>
  <si>
    <t>LABESCÉNICO 2023: CONVERSACIONES CONTINGENTES CON PAU ARAN</t>
  </si>
  <si>
    <t>PEQUEÑAS AUDIENCIAS 2023: SAURIAN Y LOS TESTIGOS DEL ESPACIO EXTERIOR</t>
  </si>
  <si>
    <t>PEQUEÑAS AUDIENCIAS 2023: EL INCREÍBLE VIAJE DE CAPERUCITA GALÁCTICA</t>
  </si>
  <si>
    <t>PEQUEÑAS AUDIENCIAS 2023: GUERRA DE PAPEL</t>
  </si>
  <si>
    <t>PEQUEÑAS AUDIENCIAS 2023: INSECTES</t>
  </si>
  <si>
    <t>PEQUEÑAS AUDIENCIAS 2023: JEKYLL ON ICE</t>
  </si>
  <si>
    <t>PLAZA SAN BORJA</t>
  </si>
  <si>
    <t>NOCHE DE LAS IDEAS: ¿QUÉ ESCONDE LA INTELIGENCIA ARTIFICIAL?</t>
  </si>
  <si>
    <t>PLATEA 2023: IDENTIDAD 83</t>
  </si>
  <si>
    <t>CENTRO ESPACIO TALLER</t>
  </si>
  <si>
    <t>PLATEA 2023: IXOFIJ MONGEN</t>
  </si>
  <si>
    <t>PLATEA 2023: CANCIONES PARA COCINAR</t>
  </si>
  <si>
    <t>PLATEA 2023: CARTÓN</t>
  </si>
  <si>
    <t>PLATEA 2023: G.O.L.P.</t>
  </si>
  <si>
    <t>PLATEA 2023: MEMORIA</t>
  </si>
  <si>
    <t>ESPACIO CHECOESLOVAQUIA</t>
  </si>
  <si>
    <t>PLATEA 2023: MONTAÑA</t>
  </si>
  <si>
    <t>PARQUE YERBA LOCA</t>
  </si>
  <si>
    <t>PLATEA 2023: NEUMA</t>
  </si>
  <si>
    <t>PLATEA 2023: TRES MANERAS DE CANTARLE A UNA MONTAÑA Y ENCONTRAR UNA INFANCIA</t>
  </si>
  <si>
    <t>FEBRERO</t>
  </si>
  <si>
    <t>1 AL 28 DE FEBRERO</t>
  </si>
  <si>
    <t>DIGITAL: LITTLE GIRL</t>
  </si>
  <si>
    <t>DIGITAL: THE BRAIN</t>
  </si>
  <si>
    <t>DIGITAL: THE SAVIOR FOR SALE, LA HISTORIA DEL SALVADOR MUNDI</t>
  </si>
  <si>
    <t>DIGITAL: FROM WHERE THEY STOOD</t>
  </si>
  <si>
    <t>DIGITAL: TE INVITO A MI (SÚPER) FIESTA</t>
  </si>
  <si>
    <t>DIGITAL: VOCES PARA ATESORAR, MARIA ELENA DOUVACHELLE</t>
  </si>
  <si>
    <t>DIGITAL: CAURI PACSA, LOS NIÑOS Y EL PLOMO</t>
  </si>
  <si>
    <t>5 DE FEBRERO</t>
  </si>
  <si>
    <t>EMPALME COQUIMBO</t>
  </si>
  <si>
    <t>6 DE FEBRERO</t>
  </si>
  <si>
    <t>CENTRO CULTURAL PALACE</t>
  </si>
  <si>
    <t>25 Y 26 DE FEBRERO</t>
  </si>
  <si>
    <t>TERRITORIOS CREATIVOS 2023: SINÓNIMOS DEL INTERIO</t>
  </si>
  <si>
    <t>GIMNASIO UNIVERSIDAD DE TARAPACÁ, SEDE ARICA</t>
  </si>
  <si>
    <t>2, 3, 4 Y 5 DE MARZO</t>
  </si>
  <si>
    <t>FESTIVAL TEATRO A MIL 2023: KISS AND CRY</t>
  </si>
  <si>
    <t>CIRCULACION</t>
  </si>
  <si>
    <t>8 DE MARZO</t>
  </si>
  <si>
    <t>I.1.A.1- I.3.A.1</t>
  </si>
  <si>
    <t>SALA DE ARTES ESCÉNICAS DE CHIGUAYANTE</t>
  </si>
  <si>
    <t>11 DE MARZO</t>
  </si>
  <si>
    <t>CIRCULACIÓN NACIONAL: ELLA LO AMA</t>
  </si>
  <si>
    <t>TEATRO MUNICIPAL DE PUNTA ARENAS</t>
  </si>
  <si>
    <t>16 DE MARZO</t>
  </si>
  <si>
    <t>UNIVERSIDAD ANDRÉS BELLO</t>
  </si>
  <si>
    <t>21 DE MARZO</t>
  </si>
  <si>
    <t>28 DE MARZO</t>
  </si>
  <si>
    <t>24 DE MARZO</t>
  </si>
  <si>
    <t>REGISTRO CIVIL DE QUINTERO</t>
  </si>
  <si>
    <t>1 AL 31 DE MARZO</t>
  </si>
  <si>
    <t>23, 24, 25 marzo /20h00</t>
  </si>
  <si>
    <t>CIRCULACION INTERNACIONAL : AMOR A LA MUERTE</t>
  </si>
  <si>
    <t>I.1.A.2- I.3.A.1</t>
  </si>
  <si>
    <t>EEUU</t>
  </si>
  <si>
    <t>31 marzo, 01 y 02 abril / 20h00</t>
  </si>
  <si>
    <t xml:space="preserve">07, 08, abril 20h30 / 09 abril 15h </t>
  </si>
  <si>
    <t xml:space="preserve">I.1.A.1      </t>
  </si>
  <si>
    <t>I.1.A.1   I.3.A.1   II.2.A.2</t>
  </si>
  <si>
    <t xml:space="preserve"> I.1.A.2     </t>
  </si>
  <si>
    <t xml:space="preserve"> I.1.A.2  I.3.A.1   II.2.A.2</t>
  </si>
  <si>
    <t xml:space="preserve"> I.1.A.2 I.2.A.3   II.2.A.1 </t>
  </si>
  <si>
    <t xml:space="preserve"> I.1.A.2    II.2.A.1 </t>
  </si>
  <si>
    <t xml:space="preserve">    I.4.A.5 II.2.A.1 </t>
  </si>
  <si>
    <t xml:space="preserve"> I.1.A.2  I.3.A.1   </t>
  </si>
  <si>
    <t xml:space="preserve">I.1.A.1   I.3.A.1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</si>
</sst>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quot;$&quot;* #,##0_-;\-&quot;$&quot;* #,##0_-;_-&quot;$&quot;* &quot;-&quot;_-;_-@_-"/>
    <numFmt numFmtId="166" formatCode="_-&quot;$&quot;\ * #,##0.00_-;\-&quot;$&quot;\ * #,##0.00_-;_-&quot;$&quot;\ * &quot;-&quot;??_-;_-@_-"/>
    <numFmt numFmtId="167" formatCode="_-&quot;$&quot;\ * #,##0_-;\-&quot;$&quot;\ * #,##0_-;_-&quot;$&quot;\ * &quot;-&quot;??_-;_-@_-"/>
  </numFmts>
  <fonts count="33" x14ac:knownFonts="1">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b/>
      <sz val="9"/>
      <color indexed="81"/>
      <name val="Tahoma"/>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rgb="FF808080"/>
      <name val="Verdana"/>
      <family val="2"/>
    </font>
    <font>
      <b/>
      <u/>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8"/>
      <name val="Calibri"/>
      <family val="2"/>
      <scheme val="minor"/>
    </font>
    <font>
      <b/>
      <sz val="11"/>
      <color theme="1"/>
      <name val="Calibri"/>
      <family val="2"/>
      <scheme val="minor"/>
    </font>
    <font>
      <sz val="11"/>
      <color rgb="FF444444"/>
      <name val="Calibri"/>
      <family val="2"/>
      <charset val="1"/>
    </font>
    <font>
      <b/>
      <u/>
      <sz val="9"/>
      <color rgb="FF000000"/>
      <name val="Verdana"/>
      <family val="2"/>
    </font>
  </fonts>
  <fills count="17">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9"/>
        <bgColor indexed="64"/>
      </patternFill>
    </fill>
    <fill>
      <patternFill patternType="solid">
        <fgColor rgb="FFDCE6F1"/>
        <bgColor rgb="FF000000"/>
      </patternFill>
    </fill>
    <fill>
      <patternFill patternType="solid">
        <fgColor rgb="FFC5D9F1"/>
        <bgColor rgb="FF000000"/>
      </patternFill>
    </fill>
  </fills>
  <borders count="9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medium">
        <color indexed="64"/>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indexed="64"/>
      </right>
      <top style="medium">
        <color indexed="64"/>
      </top>
      <bottom/>
      <diagonal/>
    </border>
    <border>
      <left style="thin">
        <color rgb="FF000000"/>
      </left>
      <right style="thin">
        <color rgb="FF000000"/>
      </right>
      <top/>
      <bottom/>
      <diagonal/>
    </border>
    <border>
      <left style="thin">
        <color rgb="FF000000"/>
      </left>
      <right style="medium">
        <color indexed="64"/>
      </right>
      <top/>
      <bottom/>
      <diagonal/>
    </border>
    <border>
      <left style="thin">
        <color rgb="FF000000"/>
      </left>
      <right style="medium">
        <color indexed="64"/>
      </right>
      <top/>
      <bottom style="medium">
        <color indexed="64"/>
      </bottom>
      <diagonal/>
    </border>
    <border>
      <left/>
      <right/>
      <top style="medium">
        <color indexed="64"/>
      </top>
      <bottom style="thin">
        <color indexed="64"/>
      </bottom>
      <diagonal/>
    </border>
  </borders>
  <cellStyleXfs count="43">
    <xf numFmtId="0" fontId="0" fillId="0" borderId="0"/>
    <xf numFmtId="0" fontId="1" fillId="0" borderId="0"/>
    <xf numFmtId="0" fontId="2" fillId="0" borderId="0" applyNumberFormat="0" applyFill="0" applyBorder="0" applyProtection="0"/>
    <xf numFmtId="0" fontId="3" fillId="0" borderId="0"/>
    <xf numFmtId="0" fontId="4" fillId="0" borderId="0"/>
    <xf numFmtId="164" fontId="3"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6"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10" fillId="0" borderId="0" applyNumberFormat="0" applyFill="0" applyBorder="0" applyAlignment="0" applyProtection="0">
      <alignment vertical="top"/>
      <protection locked="0"/>
    </xf>
    <xf numFmtId="164" fontId="3" fillId="0" borderId="0" applyFont="0" applyFill="0" applyBorder="0" applyAlignment="0" applyProtection="0"/>
    <xf numFmtId="0" fontId="3" fillId="0" borderId="0"/>
    <xf numFmtId="164" fontId="1" fillId="0" borderId="0" applyFont="0" applyFill="0" applyBorder="0" applyAlignment="0" applyProtection="0"/>
    <xf numFmtId="165" fontId="1" fillId="0" borderId="0" applyFont="0" applyFill="0" applyBorder="0" applyAlignment="0" applyProtection="0"/>
  </cellStyleXfs>
  <cellXfs count="426">
    <xf numFmtId="0" fontId="0" fillId="0" borderId="0" xfId="0"/>
    <xf numFmtId="0" fontId="12" fillId="0" borderId="0" xfId="0" applyFont="1"/>
    <xf numFmtId="0" fontId="12" fillId="2" borderId="1" xfId="1" applyFont="1" applyFill="1" applyBorder="1" applyAlignment="1">
      <alignment vertical="center" wrapText="1"/>
    </xf>
    <xf numFmtId="0" fontId="15" fillId="2" borderId="11" xfId="1" applyFont="1" applyFill="1" applyBorder="1" applyAlignment="1">
      <alignment vertical="center" wrapText="1"/>
    </xf>
    <xf numFmtId="0" fontId="15" fillId="2" borderId="4" xfId="1" applyFont="1" applyFill="1" applyBorder="1" applyAlignment="1">
      <alignment vertical="center" wrapText="1"/>
    </xf>
    <xf numFmtId="0" fontId="15" fillId="2" borderId="1" xfId="1"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18" fillId="0" borderId="0" xfId="4" applyFont="1" applyAlignment="1">
      <alignment vertical="center"/>
    </xf>
    <xf numFmtId="0" fontId="15" fillId="0" borderId="0" xfId="4" applyFont="1" applyAlignment="1">
      <alignment vertical="center"/>
    </xf>
    <xf numFmtId="0" fontId="18" fillId="0" borderId="0" xfId="4" applyFont="1"/>
    <xf numFmtId="0" fontId="11" fillId="4" borderId="40" xfId="4" applyFont="1" applyFill="1" applyBorder="1" applyAlignment="1">
      <alignment horizontal="center" vertical="center"/>
    </xf>
    <xf numFmtId="0" fontId="11" fillId="4" borderId="45" xfId="4" applyFont="1" applyFill="1" applyBorder="1" applyAlignment="1">
      <alignment horizontal="center" vertical="center" wrapText="1"/>
    </xf>
    <xf numFmtId="0" fontId="11" fillId="4" borderId="37" xfId="4" applyFont="1" applyFill="1" applyBorder="1" applyAlignment="1">
      <alignment horizontal="center" vertical="center" wrapText="1"/>
    </xf>
    <xf numFmtId="0" fontId="11" fillId="4" borderId="40" xfId="4" applyFont="1" applyFill="1" applyBorder="1" applyAlignment="1">
      <alignment horizontal="center" vertical="center" wrapText="1"/>
    </xf>
    <xf numFmtId="0" fontId="13" fillId="4" borderId="24" xfId="4" applyFont="1" applyFill="1" applyBorder="1" applyAlignment="1">
      <alignment horizontal="center" vertical="center" wrapText="1"/>
    </xf>
    <xf numFmtId="0" fontId="11" fillId="3" borderId="44" xfId="4" applyFont="1" applyFill="1" applyBorder="1" applyAlignment="1">
      <alignment horizontal="left" vertical="center" wrapText="1"/>
    </xf>
    <xf numFmtId="167" fontId="18" fillId="0" borderId="20" xfId="6" applyNumberFormat="1" applyFont="1" applyBorder="1" applyAlignment="1">
      <alignment vertical="center"/>
    </xf>
    <xf numFmtId="167" fontId="18" fillId="0" borderId="2" xfId="6" applyNumberFormat="1" applyFont="1" applyBorder="1" applyAlignment="1">
      <alignment vertical="center"/>
    </xf>
    <xf numFmtId="167" fontId="18" fillId="0" borderId="30" xfId="6" applyNumberFormat="1" applyFont="1" applyBorder="1" applyAlignment="1">
      <alignment vertical="center"/>
    </xf>
    <xf numFmtId="167" fontId="15" fillId="0" borderId="44" xfId="6" applyNumberFormat="1" applyFont="1" applyBorder="1" applyAlignment="1">
      <alignment vertical="center"/>
    </xf>
    <xf numFmtId="0" fontId="18" fillId="0" borderId="47" xfId="4" applyFont="1" applyBorder="1" applyAlignment="1">
      <alignment vertical="center"/>
    </xf>
    <xf numFmtId="0" fontId="11" fillId="3" borderId="42" xfId="4" applyFont="1" applyFill="1" applyBorder="1" applyAlignment="1">
      <alignment horizontal="left" vertical="center" wrapText="1"/>
    </xf>
    <xf numFmtId="167" fontId="18" fillId="0" borderId="14" xfId="6" applyNumberFormat="1" applyFont="1" applyBorder="1" applyAlignment="1">
      <alignment vertical="center"/>
    </xf>
    <xf numFmtId="167" fontId="18" fillId="0" borderId="7" xfId="6" applyNumberFormat="1" applyFont="1" applyBorder="1" applyAlignment="1">
      <alignment vertical="center"/>
    </xf>
    <xf numFmtId="167" fontId="18" fillId="0" borderId="22" xfId="6" applyNumberFormat="1" applyFont="1" applyBorder="1" applyAlignment="1">
      <alignment vertical="center"/>
    </xf>
    <xf numFmtId="167" fontId="15" fillId="0" borderId="42" xfId="6" applyNumberFormat="1" applyFont="1" applyBorder="1" applyAlignment="1">
      <alignment vertical="center"/>
    </xf>
    <xf numFmtId="0" fontId="18" fillId="0" borderId="25" xfId="4" applyFont="1" applyBorder="1" applyAlignment="1">
      <alignment vertical="center"/>
    </xf>
    <xf numFmtId="0" fontId="11" fillId="3" borderId="42" xfId="4" applyFont="1" applyFill="1" applyBorder="1" applyAlignment="1">
      <alignment vertical="center" wrapText="1"/>
    </xf>
    <xf numFmtId="0" fontId="11" fillId="3" borderId="42" xfId="4" applyFont="1" applyFill="1" applyBorder="1" applyAlignment="1">
      <alignment vertical="center"/>
    </xf>
    <xf numFmtId="0" fontId="11" fillId="3" borderId="53" xfId="4" applyFont="1" applyFill="1" applyBorder="1" applyAlignment="1">
      <alignment horizontal="left" vertical="center"/>
    </xf>
    <xf numFmtId="167" fontId="18" fillId="0" borderId="48" xfId="6" applyNumberFormat="1" applyFont="1" applyBorder="1" applyAlignment="1">
      <alignment vertical="center"/>
    </xf>
    <xf numFmtId="167" fontId="18" fillId="0" borderId="33" xfId="6" applyNumberFormat="1" applyFont="1" applyBorder="1" applyAlignment="1">
      <alignment vertical="center"/>
    </xf>
    <xf numFmtId="167" fontId="18" fillId="0" borderId="34" xfId="6" applyNumberFormat="1" applyFont="1" applyBorder="1" applyAlignment="1">
      <alignment vertical="center"/>
    </xf>
    <xf numFmtId="167" fontId="15" fillId="0" borderId="53" xfId="6" applyNumberFormat="1" applyFont="1" applyBorder="1" applyAlignment="1">
      <alignment vertical="center"/>
    </xf>
    <xf numFmtId="0" fontId="11" fillId="4" borderId="49" xfId="4" applyFont="1" applyFill="1" applyBorder="1" applyAlignment="1">
      <alignment horizontal="left" vertical="center"/>
    </xf>
    <xf numFmtId="167" fontId="18" fillId="0" borderId="18" xfId="4" applyNumberFormat="1" applyFont="1" applyBorder="1" applyAlignment="1">
      <alignment vertical="center"/>
    </xf>
    <xf numFmtId="167" fontId="18" fillId="0" borderId="52" xfId="4" applyNumberFormat="1" applyFont="1" applyBorder="1" applyAlignment="1">
      <alignment vertical="center"/>
    </xf>
    <xf numFmtId="167" fontId="15" fillId="0" borderId="49" xfId="4" applyNumberFormat="1" applyFont="1" applyBorder="1" applyAlignment="1">
      <alignment vertical="center"/>
    </xf>
    <xf numFmtId="0" fontId="18" fillId="0" borderId="49" xfId="4" applyFont="1" applyBorder="1" applyAlignment="1">
      <alignment vertical="center"/>
    </xf>
    <xf numFmtId="0" fontId="20" fillId="0" borderId="0" xfId="4" applyFont="1" applyAlignment="1">
      <alignment vertical="center"/>
    </xf>
    <xf numFmtId="0" fontId="13" fillId="4" borderId="12" xfId="4" applyFont="1" applyFill="1" applyBorder="1" applyAlignment="1">
      <alignment horizontal="center" vertical="center"/>
    </xf>
    <xf numFmtId="0" fontId="11" fillId="4" borderId="61" xfId="4" applyFont="1" applyFill="1" applyBorder="1" applyAlignment="1">
      <alignment horizontal="center" vertical="center" wrapText="1"/>
    </xf>
    <xf numFmtId="0" fontId="11" fillId="4" borderId="62" xfId="4" applyFont="1" applyFill="1" applyBorder="1" applyAlignment="1">
      <alignment horizontal="center" vertical="center" wrapText="1"/>
    </xf>
    <xf numFmtId="0" fontId="11" fillId="4" borderId="63" xfId="4" applyFont="1" applyFill="1" applyBorder="1" applyAlignment="1">
      <alignment horizontal="center" vertical="center" wrapText="1"/>
    </xf>
    <xf numFmtId="0" fontId="11" fillId="4" borderId="64" xfId="4" applyFont="1" applyFill="1" applyBorder="1" applyAlignment="1">
      <alignment horizontal="center" vertical="center" wrapText="1"/>
    </xf>
    <xf numFmtId="0" fontId="11" fillId="4" borderId="24" xfId="4" applyFont="1" applyFill="1" applyBorder="1" applyAlignment="1">
      <alignment horizontal="center" vertical="center" wrapText="1"/>
    </xf>
    <xf numFmtId="0" fontId="13" fillId="4" borderId="24" xfId="4" applyFont="1" applyFill="1" applyBorder="1" applyAlignment="1">
      <alignment horizontal="center" vertical="center"/>
    </xf>
    <xf numFmtId="0" fontId="13" fillId="3" borderId="54" xfId="4" applyFont="1" applyFill="1" applyBorder="1" applyAlignment="1">
      <alignment horizontal="left" vertical="center"/>
    </xf>
    <xf numFmtId="167" fontId="18" fillId="0" borderId="65" xfId="6" applyNumberFormat="1" applyFont="1" applyBorder="1" applyAlignment="1">
      <alignment vertical="center"/>
    </xf>
    <xf numFmtId="167" fontId="18" fillId="0" borderId="66" xfId="6" applyNumberFormat="1" applyFont="1" applyBorder="1" applyAlignment="1">
      <alignment vertical="center"/>
    </xf>
    <xf numFmtId="167" fontId="15" fillId="0" borderId="55" xfId="6" applyNumberFormat="1" applyFont="1" applyBorder="1" applyAlignment="1">
      <alignment vertical="center"/>
    </xf>
    <xf numFmtId="0" fontId="18" fillId="0" borderId="55" xfId="4" applyFont="1" applyBorder="1" applyAlignment="1">
      <alignment vertical="center"/>
    </xf>
    <xf numFmtId="0" fontId="13" fillId="3" borderId="23" xfId="4" applyFont="1" applyFill="1" applyBorder="1" applyAlignment="1">
      <alignment horizontal="left" vertical="center"/>
    </xf>
    <xf numFmtId="167" fontId="18" fillId="0" borderId="67" xfId="6" applyNumberFormat="1" applyFont="1" applyBorder="1" applyAlignment="1">
      <alignment vertical="center"/>
    </xf>
    <xf numFmtId="167" fontId="18" fillId="0" borderId="68" xfId="6" applyNumberFormat="1" applyFont="1" applyBorder="1" applyAlignment="1">
      <alignment vertical="center"/>
    </xf>
    <xf numFmtId="167" fontId="15" fillId="0" borderId="43" xfId="6" applyNumberFormat="1" applyFont="1" applyBorder="1" applyAlignment="1">
      <alignment vertical="center"/>
    </xf>
    <xf numFmtId="0" fontId="18" fillId="0" borderId="43" xfId="4" applyFont="1" applyBorder="1" applyAlignment="1">
      <alignment vertical="center"/>
    </xf>
    <xf numFmtId="0" fontId="13" fillId="3" borderId="56" xfId="4" applyFont="1" applyFill="1" applyBorder="1" applyAlignment="1">
      <alignment horizontal="left" vertical="center"/>
    </xf>
    <xf numFmtId="167" fontId="18" fillId="0" borderId="69" xfId="6" applyNumberFormat="1" applyFont="1" applyBorder="1" applyAlignment="1">
      <alignment vertical="center"/>
    </xf>
    <xf numFmtId="167" fontId="18" fillId="0" borderId="70" xfId="6" applyNumberFormat="1" applyFont="1" applyBorder="1" applyAlignment="1">
      <alignment vertical="center"/>
    </xf>
    <xf numFmtId="167" fontId="18" fillId="0" borderId="71" xfId="6" applyNumberFormat="1" applyFont="1" applyBorder="1" applyAlignment="1">
      <alignment vertical="center"/>
    </xf>
    <xf numFmtId="167" fontId="15" fillId="0" borderId="57" xfId="6" applyNumberFormat="1" applyFont="1" applyBorder="1" applyAlignment="1">
      <alignment vertical="center"/>
    </xf>
    <xf numFmtId="0" fontId="13" fillId="4" borderId="49" xfId="4" applyFont="1" applyFill="1" applyBorder="1" applyAlignment="1">
      <alignment horizontal="left" vertical="center"/>
    </xf>
    <xf numFmtId="167" fontId="18" fillId="0" borderId="41" xfId="4" applyNumberFormat="1" applyFont="1" applyBorder="1" applyAlignment="1">
      <alignment vertical="center"/>
    </xf>
    <xf numFmtId="167" fontId="18" fillId="0" borderId="31" xfId="4" applyNumberFormat="1" applyFont="1" applyBorder="1" applyAlignment="1">
      <alignment vertical="center"/>
    </xf>
    <xf numFmtId="167" fontId="18" fillId="0" borderId="51" xfId="4" applyNumberFormat="1" applyFont="1" applyBorder="1" applyAlignment="1">
      <alignment vertical="center"/>
    </xf>
    <xf numFmtId="0" fontId="18" fillId="5" borderId="49" xfId="4" applyFont="1" applyFill="1" applyBorder="1" applyAlignment="1">
      <alignment vertical="center"/>
    </xf>
    <xf numFmtId="0" fontId="13" fillId="4" borderId="0" xfId="4" applyFont="1" applyFill="1" applyAlignment="1">
      <alignment horizontal="left" vertical="center"/>
    </xf>
    <xf numFmtId="167" fontId="18" fillId="0" borderId="0" xfId="4" applyNumberFormat="1" applyFont="1" applyAlignment="1">
      <alignment vertical="center"/>
    </xf>
    <xf numFmtId="167" fontId="15" fillId="0" borderId="0" xfId="4" applyNumberFormat="1" applyFont="1" applyAlignment="1">
      <alignment vertical="center"/>
    </xf>
    <xf numFmtId="0" fontId="18" fillId="5" borderId="0" xfId="4" applyFont="1" applyFill="1" applyAlignment="1">
      <alignment vertical="center"/>
    </xf>
    <xf numFmtId="0" fontId="11" fillId="4" borderId="2" xfId="4" applyFont="1" applyFill="1" applyBorder="1" applyAlignment="1">
      <alignment horizontal="center" vertical="center" wrapText="1"/>
    </xf>
    <xf numFmtId="0" fontId="13" fillId="4" borderId="3" xfId="4" applyFont="1" applyFill="1" applyBorder="1" applyAlignment="1">
      <alignment horizontal="center" vertical="center"/>
    </xf>
    <xf numFmtId="167" fontId="18" fillId="0" borderId="5" xfId="4" applyNumberFormat="1" applyFont="1" applyBorder="1" applyAlignment="1">
      <alignment vertical="center"/>
    </xf>
    <xf numFmtId="0" fontId="18" fillId="5" borderId="6" xfId="4" applyFont="1" applyFill="1" applyBorder="1" applyAlignment="1">
      <alignment vertical="center"/>
    </xf>
    <xf numFmtId="0" fontId="13" fillId="4" borderId="0" xfId="4" applyFont="1" applyFill="1" applyAlignment="1">
      <alignment horizontal="center" vertical="center"/>
    </xf>
    <xf numFmtId="0" fontId="14" fillId="9" borderId="49" xfId="0" applyFont="1" applyFill="1" applyBorder="1" applyAlignment="1">
      <alignment horizontal="center" vertical="center" wrapText="1"/>
    </xf>
    <xf numFmtId="0" fontId="13" fillId="9" borderId="19" xfId="0" applyFont="1" applyFill="1" applyBorder="1" applyAlignment="1">
      <alignment horizontal="center" vertical="center" wrapText="1"/>
    </xf>
    <xf numFmtId="0" fontId="14" fillId="9" borderId="19" xfId="0" applyFont="1" applyFill="1" applyBorder="1" applyAlignment="1">
      <alignment horizontal="center" vertical="center" wrapText="1"/>
    </xf>
    <xf numFmtId="0" fontId="14" fillId="0" borderId="58" xfId="0" applyFont="1" applyBorder="1" applyAlignment="1">
      <alignment vertical="center" wrapText="1"/>
    </xf>
    <xf numFmtId="0" fontId="14" fillId="0" borderId="39" xfId="0" applyFont="1" applyBorder="1" applyAlignment="1">
      <alignment vertical="center" wrapText="1"/>
    </xf>
    <xf numFmtId="0" fontId="21" fillId="0" borderId="39" xfId="0" applyFont="1" applyBorder="1" applyAlignment="1">
      <alignment vertical="center" wrapText="1"/>
    </xf>
    <xf numFmtId="0" fontId="17" fillId="0" borderId="0" xfId="0" applyFont="1"/>
    <xf numFmtId="0" fontId="12" fillId="0" borderId="0" xfId="0" applyFont="1" applyProtection="1">
      <protection locked="0"/>
    </xf>
    <xf numFmtId="0" fontId="17" fillId="0" borderId="0" xfId="0" applyFont="1" applyAlignment="1" applyProtection="1">
      <alignment vertical="center"/>
      <protection locked="0"/>
    </xf>
    <xf numFmtId="0" fontId="12" fillId="0" borderId="7" xfId="0" applyFont="1" applyBorder="1" applyAlignment="1" applyProtection="1">
      <alignment horizontal="left" vertical="center" wrapText="1"/>
      <protection locked="0"/>
    </xf>
    <xf numFmtId="0" fontId="12" fillId="0" borderId="7" xfId="0" applyFont="1" applyBorder="1" applyAlignment="1" applyProtection="1">
      <alignment horizontal="left" vertical="center"/>
      <protection locked="0"/>
    </xf>
    <xf numFmtId="0" fontId="12" fillId="0" borderId="0" xfId="0" applyFont="1" applyAlignment="1" applyProtection="1">
      <alignment horizontal="left"/>
      <protection locked="0"/>
    </xf>
    <xf numFmtId="0" fontId="12" fillId="0" borderId="0" xfId="0" applyFont="1" applyAlignment="1" applyProtection="1">
      <alignment horizontal="center"/>
      <protection locked="0"/>
    </xf>
    <xf numFmtId="0" fontId="14" fillId="0" borderId="0" xfId="0" applyFont="1" applyAlignment="1">
      <alignment vertical="center" wrapText="1"/>
    </xf>
    <xf numFmtId="0" fontId="15" fillId="2" borderId="16" xfId="0" applyFont="1" applyFill="1" applyBorder="1" applyAlignment="1">
      <alignment horizontal="center" vertical="center" wrapText="1"/>
    </xf>
    <xf numFmtId="0" fontId="15" fillId="0" borderId="7" xfId="0" applyFont="1" applyBorder="1" applyAlignment="1">
      <alignment horizontal="left" vertical="center" wrapText="1"/>
    </xf>
    <xf numFmtId="0" fontId="15" fillId="0" borderId="11" xfId="0" applyFont="1" applyBorder="1" applyAlignment="1">
      <alignment horizontal="left" vertical="center" wrapText="1"/>
    </xf>
    <xf numFmtId="0" fontId="15" fillId="0" borderId="10" xfId="0" applyFont="1" applyBorder="1" applyAlignment="1">
      <alignment horizontal="left" vertical="center" wrapText="1"/>
    </xf>
    <xf numFmtId="0" fontId="15" fillId="5" borderId="7" xfId="0" applyFont="1" applyFill="1" applyBorder="1" applyAlignment="1">
      <alignment horizontal="left" vertical="center" wrapText="1"/>
    </xf>
    <xf numFmtId="0" fontId="15" fillId="5" borderId="10" xfId="0" applyFont="1" applyFill="1" applyBorder="1" applyAlignment="1">
      <alignment horizontal="left" vertical="center" wrapText="1"/>
    </xf>
    <xf numFmtId="0" fontId="14" fillId="0" borderId="0" xfId="0" applyFont="1" applyAlignment="1">
      <alignment horizontal="center" vertical="center"/>
    </xf>
    <xf numFmtId="0" fontId="11" fillId="5" borderId="0" xfId="0" applyFont="1" applyFill="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wrapText="1"/>
    </xf>
    <xf numFmtId="0" fontId="15" fillId="5" borderId="0" xfId="0" applyFont="1" applyFill="1" applyAlignment="1">
      <alignment horizontal="left" vertical="center" wrapText="1"/>
    </xf>
    <xf numFmtId="0" fontId="12" fillId="5" borderId="0" xfId="0" applyFont="1" applyFill="1"/>
    <xf numFmtId="0" fontId="18" fillId="0" borderId="0" xfId="0" applyFont="1" applyAlignment="1">
      <alignment vertical="center"/>
    </xf>
    <xf numFmtId="3" fontId="15" fillId="5" borderId="59" xfId="0" applyNumberFormat="1"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0" borderId="7" xfId="0" applyFont="1" applyBorder="1" applyAlignment="1">
      <alignment horizontal="center" vertical="center" wrapText="1"/>
    </xf>
    <xf numFmtId="3" fontId="15" fillId="10" borderId="8" xfId="0" applyNumberFormat="1" applyFont="1" applyFill="1" applyBorder="1" applyAlignment="1">
      <alignment horizontal="center" vertical="center" wrapText="1"/>
    </xf>
    <xf numFmtId="0" fontId="15" fillId="10" borderId="8" xfId="0" applyFont="1" applyFill="1" applyBorder="1" applyAlignment="1">
      <alignment horizontal="center" vertical="center"/>
    </xf>
    <xf numFmtId="0" fontId="15" fillId="5" borderId="11"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10" borderId="8" xfId="0" applyFont="1" applyFill="1" applyBorder="1" applyAlignment="1">
      <alignment horizontal="center" vertical="center" wrapText="1"/>
    </xf>
    <xf numFmtId="0" fontId="12" fillId="2" borderId="35" xfId="9" applyFont="1" applyFill="1" applyBorder="1" applyAlignment="1">
      <alignment horizontal="center" vertical="center" wrapText="1"/>
    </xf>
    <xf numFmtId="0" fontId="12" fillId="2" borderId="16" xfId="9" applyFont="1" applyFill="1" applyBorder="1" applyAlignment="1">
      <alignment horizontal="center" vertical="center" wrapText="1"/>
    </xf>
    <xf numFmtId="0" fontId="12" fillId="2" borderId="17" xfId="9" applyFont="1" applyFill="1" applyBorder="1" applyAlignment="1">
      <alignment horizontal="center" vertical="center" wrapText="1"/>
    </xf>
    <xf numFmtId="0" fontId="13" fillId="2" borderId="7" xfId="0" applyFont="1" applyFill="1" applyBorder="1" applyAlignment="1" applyProtection="1">
      <alignment horizontal="center" vertical="center" wrapText="1"/>
      <protection locked="0"/>
    </xf>
    <xf numFmtId="0" fontId="12" fillId="0" borderId="7" xfId="0" applyFont="1" applyBorder="1" applyAlignment="1">
      <alignment horizontal="left" vertical="center" wrapText="1"/>
    </xf>
    <xf numFmtId="0" fontId="12" fillId="0" borderId="0" xfId="0" applyFont="1" applyAlignment="1" applyProtection="1">
      <alignment horizontal="left" vertical="center" wrapText="1"/>
      <protection locked="0"/>
    </xf>
    <xf numFmtId="0" fontId="15" fillId="7" borderId="7" xfId="0" applyFont="1" applyFill="1" applyBorder="1" applyAlignment="1" applyProtection="1">
      <alignment vertical="center" wrapText="1"/>
      <protection locked="0"/>
    </xf>
    <xf numFmtId="0" fontId="15" fillId="5" borderId="7" xfId="0" applyFont="1" applyFill="1" applyBorder="1" applyAlignment="1" applyProtection="1">
      <alignment vertical="center" wrapText="1"/>
      <protection locked="0"/>
    </xf>
    <xf numFmtId="0" fontId="15" fillId="5" borderId="33" xfId="0" applyFont="1" applyFill="1" applyBorder="1" applyAlignment="1">
      <alignment vertical="center" wrapText="1"/>
    </xf>
    <xf numFmtId="0" fontId="15" fillId="5" borderId="7" xfId="0" applyFont="1" applyFill="1" applyBorder="1" applyAlignment="1">
      <alignment vertical="center" wrapText="1"/>
    </xf>
    <xf numFmtId="0" fontId="15" fillId="7"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wrapText="1"/>
      <protection locked="0"/>
    </xf>
    <xf numFmtId="0" fontId="12" fillId="5" borderId="7" xfId="0" applyFont="1" applyFill="1" applyBorder="1" applyAlignment="1">
      <alignment horizontal="left" vertical="center" wrapText="1"/>
    </xf>
    <xf numFmtId="0" fontId="15" fillId="5" borderId="0" xfId="0" applyFont="1" applyFill="1" applyAlignment="1" applyProtection="1">
      <alignment vertical="center" wrapText="1"/>
      <protection locked="0"/>
    </xf>
    <xf numFmtId="0" fontId="12" fillId="5" borderId="0" xfId="0" applyFont="1" applyFill="1" applyAlignment="1">
      <alignment horizontal="left" vertical="center" wrapText="1"/>
    </xf>
    <xf numFmtId="0" fontId="15" fillId="5" borderId="0" xfId="0" applyFont="1" applyFill="1" applyAlignment="1" applyProtection="1">
      <alignment horizontal="left" vertical="center" wrapText="1"/>
      <protection locked="0"/>
    </xf>
    <xf numFmtId="0" fontId="15" fillId="5" borderId="0" xfId="0" applyFont="1" applyFill="1" applyAlignment="1" applyProtection="1">
      <alignment horizontal="center" vertical="center" wrapText="1"/>
      <protection locked="0"/>
    </xf>
    <xf numFmtId="0" fontId="12" fillId="5" borderId="0" xfId="0" applyFont="1" applyFill="1" applyAlignment="1" applyProtection="1">
      <alignment vertical="center" wrapText="1"/>
      <protection locked="0"/>
    </xf>
    <xf numFmtId="16" fontId="12" fillId="0" borderId="0" xfId="0" applyNumberFormat="1" applyFont="1" applyProtection="1">
      <protection locked="0"/>
    </xf>
    <xf numFmtId="0" fontId="18" fillId="5" borderId="7" xfId="0" applyFont="1" applyFill="1" applyBorder="1" applyAlignment="1">
      <alignment horizontal="left" vertical="center" wrapText="1"/>
    </xf>
    <xf numFmtId="0" fontId="15" fillId="2" borderId="7" xfId="0" applyFont="1" applyFill="1" applyBorder="1" applyAlignment="1" applyProtection="1">
      <alignment vertical="center" wrapText="1"/>
      <protection locked="0"/>
    </xf>
    <xf numFmtId="0" fontId="12" fillId="0" borderId="7" xfId="0" applyFont="1" applyBorder="1" applyAlignment="1">
      <alignment vertical="center"/>
    </xf>
    <xf numFmtId="0" fontId="12" fillId="0" borderId="0" xfId="0" applyFont="1" applyAlignment="1">
      <alignment horizontal="center" vertical="center"/>
    </xf>
    <xf numFmtId="0" fontId="15" fillId="0" borderId="8" xfId="0" applyFont="1" applyBorder="1" applyAlignment="1">
      <alignment horizontal="center" vertical="center" wrapText="1"/>
    </xf>
    <xf numFmtId="3" fontId="14" fillId="0" borderId="39" xfId="0" applyNumberFormat="1" applyFont="1" applyBorder="1" applyAlignment="1">
      <alignment vertical="center" wrapText="1"/>
    </xf>
    <xf numFmtId="0" fontId="30" fillId="0" borderId="39" xfId="0" applyFont="1" applyBorder="1" applyAlignment="1">
      <alignment horizontal="center" vertical="center" wrapText="1"/>
    </xf>
    <xf numFmtId="0" fontId="18" fillId="0" borderId="57" xfId="4" applyFont="1" applyBorder="1" applyAlignment="1">
      <alignment vertical="center" wrapText="1"/>
    </xf>
    <xf numFmtId="0" fontId="12" fillId="2" borderId="33" xfId="0" applyFont="1" applyFill="1" applyBorder="1" applyAlignment="1">
      <alignment horizontal="center" vertical="center" wrapText="1"/>
    </xf>
    <xf numFmtId="0" fontId="12" fillId="0" borderId="0" xfId="0" applyFont="1" applyAlignment="1">
      <alignment horizontal="center"/>
    </xf>
    <xf numFmtId="0" fontId="12" fillId="2" borderId="34"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5" fillId="5" borderId="23" xfId="0" applyFont="1" applyFill="1" applyBorder="1" applyAlignment="1">
      <alignment horizontal="center" vertical="center" wrapText="1"/>
    </xf>
    <xf numFmtId="3" fontId="14" fillId="0" borderId="0" xfId="0" applyNumberFormat="1" applyFont="1" applyAlignment="1">
      <alignment horizontal="center"/>
    </xf>
    <xf numFmtId="0" fontId="15" fillId="0" borderId="59"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8" fillId="0" borderId="0" xfId="0" applyFont="1" applyAlignment="1">
      <alignment horizontal="center" vertical="center"/>
    </xf>
    <xf numFmtId="0" fontId="15" fillId="0" borderId="29" xfId="0" applyFont="1" applyBorder="1" applyAlignment="1">
      <alignment horizontal="center" vertical="center" wrapText="1"/>
    </xf>
    <xf numFmtId="0" fontId="12" fillId="11" borderId="0" xfId="0" applyFont="1" applyFill="1" applyAlignment="1">
      <alignment horizontal="center"/>
    </xf>
    <xf numFmtId="0" fontId="15" fillId="0" borderId="0" xfId="0" applyFont="1" applyProtection="1">
      <protection locked="0"/>
    </xf>
    <xf numFmtId="0" fontId="15" fillId="5" borderId="10" xfId="0" applyFont="1" applyFill="1" applyBorder="1" applyAlignment="1">
      <alignment horizontal="center" vertical="center" wrapText="1"/>
    </xf>
    <xf numFmtId="0" fontId="12" fillId="0" borderId="0" xfId="0" applyFont="1" applyAlignment="1">
      <alignment horizontal="center" vertical="center" wrapText="1"/>
    </xf>
    <xf numFmtId="14" fontId="15" fillId="0" borderId="11" xfId="0" applyNumberFormat="1" applyFont="1" applyBorder="1" applyAlignment="1">
      <alignment horizontal="center" vertical="center" wrapText="1"/>
    </xf>
    <xf numFmtId="0" fontId="15" fillId="0" borderId="8" xfId="15" applyFont="1" applyBorder="1" applyAlignment="1">
      <alignment horizontal="center" vertical="center" wrapText="1"/>
    </xf>
    <xf numFmtId="0" fontId="15" fillId="2" borderId="16" xfId="0" applyFont="1" applyFill="1" applyBorder="1" applyAlignment="1">
      <alignment horizontal="left" vertical="center" wrapText="1"/>
    </xf>
    <xf numFmtId="14" fontId="15" fillId="0" borderId="15" xfId="15" applyNumberFormat="1" applyFont="1" applyBorder="1" applyAlignment="1">
      <alignment horizontal="center" vertical="center" wrapText="1"/>
    </xf>
    <xf numFmtId="0" fontId="15" fillId="0" borderId="29" xfId="15" applyFont="1" applyBorder="1" applyAlignment="1">
      <alignment horizontal="center" vertical="center" wrapText="1"/>
    </xf>
    <xf numFmtId="0" fontId="15" fillId="0" borderId="1" xfId="15" applyFont="1" applyBorder="1" applyAlignment="1">
      <alignment horizontal="center" vertical="center" wrapText="1"/>
    </xf>
    <xf numFmtId="0" fontId="15" fillId="0" borderId="2" xfId="15" applyFont="1" applyBorder="1" applyAlignment="1">
      <alignment horizontal="center" vertical="center" wrapText="1"/>
    </xf>
    <xf numFmtId="0" fontId="15" fillId="0" borderId="3" xfId="15" applyFont="1" applyBorder="1" applyAlignment="1">
      <alignment horizontal="center" vertical="center" wrapText="1"/>
    </xf>
    <xf numFmtId="0" fontId="15" fillId="0" borderId="11" xfId="15" applyFont="1" applyBorder="1" applyAlignment="1">
      <alignment horizontal="center" vertical="center" wrapText="1"/>
    </xf>
    <xf numFmtId="0" fontId="15" fillId="0" borderId="7" xfId="15" applyFont="1" applyBorder="1" applyAlignment="1">
      <alignment horizontal="center" vertical="center" wrapText="1"/>
    </xf>
    <xf numFmtId="0" fontId="15" fillId="0" borderId="9" xfId="15" applyFont="1" applyBorder="1" applyAlignment="1">
      <alignment horizontal="center" vertical="center" wrapText="1"/>
    </xf>
    <xf numFmtId="0" fontId="15" fillId="0" borderId="4" xfId="15" applyFont="1" applyBorder="1" applyAlignment="1">
      <alignment horizontal="center" vertical="center" wrapText="1"/>
    </xf>
    <xf numFmtId="0" fontId="15" fillId="0" borderId="5" xfId="15" applyFont="1" applyBorder="1" applyAlignment="1">
      <alignment horizontal="center" vertical="center" wrapText="1"/>
    </xf>
    <xf numFmtId="0" fontId="15" fillId="0" borderId="0" xfId="15" applyFont="1" applyAlignment="1">
      <alignment horizontal="center" vertical="center" wrapText="1"/>
    </xf>
    <xf numFmtId="14" fontId="15" fillId="0" borderId="11" xfId="15" applyNumberFormat="1" applyFont="1" applyBorder="1" applyAlignment="1">
      <alignment horizontal="center" vertical="center" wrapText="1"/>
    </xf>
    <xf numFmtId="0" fontId="12" fillId="0" borderId="7" xfId="29" applyFont="1" applyBorder="1" applyAlignment="1">
      <alignment horizontal="center" vertical="center" wrapText="1"/>
    </xf>
    <xf numFmtId="0" fontId="15" fillId="0" borderId="22" xfId="15" applyFont="1" applyBorder="1" applyAlignment="1">
      <alignment horizontal="center" vertical="center" wrapText="1"/>
    </xf>
    <xf numFmtId="0" fontId="15" fillId="0" borderId="27" xfId="15" applyFont="1" applyBorder="1" applyAlignment="1">
      <alignment horizontal="center" vertical="center" wrapText="1"/>
    </xf>
    <xf numFmtId="49" fontId="28" fillId="8" borderId="0" xfId="29" applyNumberFormat="1" applyFont="1" applyFill="1" applyBorder="1" applyAlignment="1">
      <alignment horizontal="center" vertical="center" wrapText="1"/>
    </xf>
    <xf numFmtId="0" fontId="18" fillId="0" borderId="0" xfId="0" applyFont="1" applyAlignment="1">
      <alignment horizontal="center" vertical="center" wrapText="1"/>
    </xf>
    <xf numFmtId="49" fontId="23" fillId="8" borderId="0" xfId="29" applyNumberFormat="1" applyFont="1" applyFill="1" applyBorder="1" applyAlignment="1">
      <alignment horizontal="center" vertical="center" wrapText="1"/>
    </xf>
    <xf numFmtId="0" fontId="12" fillId="0" borderId="8" xfId="29" applyFont="1" applyBorder="1" applyAlignment="1">
      <alignment horizontal="center" vertical="center" wrapText="1"/>
    </xf>
    <xf numFmtId="0" fontId="23" fillId="8" borderId="0" xfId="29" applyNumberFormat="1"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5" fillId="2" borderId="33" xfId="1"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5" fillId="2" borderId="16" xfId="0" applyFont="1" applyFill="1" applyBorder="1" applyAlignment="1">
      <alignment horizontal="left" vertical="center" wrapText="1" indent="1"/>
    </xf>
    <xf numFmtId="0" fontId="15" fillId="0" borderId="7" xfId="0" applyFont="1" applyBorder="1" applyAlignment="1">
      <alignment horizontal="left" vertical="center" wrapText="1" indent="1"/>
    </xf>
    <xf numFmtId="0" fontId="12" fillId="0" borderId="0" xfId="0" applyFont="1" applyAlignment="1">
      <alignment horizontal="left" vertical="center" indent="1"/>
    </xf>
    <xf numFmtId="0" fontId="21" fillId="0" borderId="39" xfId="0" applyFont="1" applyBorder="1" applyAlignment="1">
      <alignment horizontal="center" vertical="center" wrapText="1"/>
    </xf>
    <xf numFmtId="0" fontId="12" fillId="0" borderId="0" xfId="0" applyFont="1" applyAlignment="1">
      <alignment wrapText="1"/>
    </xf>
    <xf numFmtId="0" fontId="15" fillId="0" borderId="6" xfId="15" applyFont="1" applyBorder="1" applyAlignment="1">
      <alignment horizontal="center" vertical="center" wrapText="1"/>
    </xf>
    <xf numFmtId="0" fontId="11" fillId="13" borderId="0" xfId="15" applyFont="1" applyFill="1" applyAlignment="1">
      <alignment horizontal="center" vertical="center" wrapText="1"/>
    </xf>
    <xf numFmtId="0" fontId="11" fillId="0" borderId="15" xfId="0" applyFont="1" applyBorder="1" applyAlignment="1">
      <alignment horizontal="center" vertical="center"/>
    </xf>
    <xf numFmtId="0" fontId="11" fillId="0" borderId="59" xfId="0" applyFont="1" applyBorder="1" applyAlignment="1">
      <alignment horizontal="center" vertical="center"/>
    </xf>
    <xf numFmtId="0" fontId="11" fillId="0" borderId="8" xfId="0" applyFont="1" applyBorder="1" applyAlignment="1">
      <alignment horizontal="center" vertical="center"/>
    </xf>
    <xf numFmtId="0" fontId="15"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7" xfId="0" applyFont="1" applyBorder="1" applyAlignment="1">
      <alignment horizontal="center" vertical="center" wrapText="1"/>
    </xf>
    <xf numFmtId="0" fontId="11" fillId="0" borderId="7" xfId="0" applyFont="1" applyBorder="1" applyAlignment="1">
      <alignment horizontal="center" vertical="center"/>
    </xf>
    <xf numFmtId="0" fontId="15" fillId="0" borderId="7" xfId="0" applyFont="1" applyBorder="1" applyAlignment="1">
      <alignment horizontal="center" vertical="center"/>
    </xf>
    <xf numFmtId="0" fontId="20" fillId="0" borderId="22" xfId="0" applyFont="1" applyBorder="1" applyAlignment="1">
      <alignment horizontal="center" vertical="center"/>
    </xf>
    <xf numFmtId="0" fontId="11" fillId="0" borderId="11" xfId="0" applyFont="1" applyBorder="1" applyAlignment="1">
      <alignment horizontal="center" vertical="distributed"/>
    </xf>
    <xf numFmtId="0" fontId="11" fillId="0" borderId="14" xfId="0" applyFont="1" applyBorder="1" applyAlignment="1">
      <alignment horizontal="center" vertical="distributed"/>
    </xf>
    <xf numFmtId="0" fontId="11" fillId="0" borderId="45" xfId="4" applyFont="1" applyBorder="1" applyAlignment="1">
      <alignment horizontal="center" vertical="center" wrapText="1"/>
    </xf>
    <xf numFmtId="0" fontId="11" fillId="0" borderId="37" xfId="4" applyFont="1" applyBorder="1" applyAlignment="1">
      <alignment horizontal="center" vertical="center" wrapText="1"/>
    </xf>
    <xf numFmtId="0" fontId="18" fillId="0" borderId="26" xfId="4" applyFont="1" applyBorder="1" applyAlignment="1">
      <alignment horizontal="center" vertical="center" wrapText="1"/>
    </xf>
    <xf numFmtId="0" fontId="14" fillId="2" borderId="73" xfId="0" applyFont="1" applyFill="1" applyBorder="1" applyAlignment="1">
      <alignment horizontal="center" vertical="center" wrapText="1"/>
    </xf>
    <xf numFmtId="0" fontId="11" fillId="2" borderId="73" xfId="1" applyFont="1" applyFill="1" applyBorder="1" applyAlignment="1" applyProtection="1">
      <alignment horizontal="center" vertical="center" wrapText="1"/>
      <protection locked="0"/>
    </xf>
    <xf numFmtId="0" fontId="15" fillId="10" borderId="73" xfId="0" applyFont="1" applyFill="1" applyBorder="1" applyAlignment="1">
      <alignment vertical="center" wrapText="1"/>
    </xf>
    <xf numFmtId="0" fontId="15" fillId="10" borderId="73" xfId="0" applyFont="1" applyFill="1" applyBorder="1" applyAlignment="1">
      <alignment horizontal="left" vertical="center" wrapText="1"/>
    </xf>
    <xf numFmtId="0" fontId="12" fillId="10" borderId="73" xfId="0" applyFont="1" applyFill="1" applyBorder="1" applyAlignment="1">
      <alignment vertical="center" wrapText="1"/>
    </xf>
    <xf numFmtId="1" fontId="15" fillId="10" borderId="73" xfId="0" applyNumberFormat="1" applyFont="1" applyFill="1" applyBorder="1" applyAlignment="1">
      <alignment horizontal="center" vertical="center" shrinkToFit="1"/>
    </xf>
    <xf numFmtId="0" fontId="15" fillId="10" borderId="73" xfId="0" applyFont="1" applyFill="1" applyBorder="1" applyAlignment="1">
      <alignment horizontal="center" vertical="center" wrapText="1"/>
    </xf>
    <xf numFmtId="0" fontId="13" fillId="10" borderId="73" xfId="0" applyFont="1" applyFill="1" applyBorder="1" applyAlignment="1">
      <alignment horizontal="center" vertical="center" wrapText="1"/>
    </xf>
    <xf numFmtId="0" fontId="12" fillId="0" borderId="73" xfId="0" applyFont="1" applyBorder="1" applyAlignment="1" applyProtection="1">
      <alignment horizontal="center" vertical="center" wrapText="1"/>
      <protection locked="0"/>
    </xf>
    <xf numFmtId="0" fontId="12" fillId="0" borderId="73" xfId="0" applyFont="1" applyBorder="1" applyAlignment="1" applyProtection="1">
      <alignment horizontal="center" vertical="center"/>
      <protection locked="0"/>
    </xf>
    <xf numFmtId="0" fontId="12" fillId="0" borderId="73" xfId="0" applyFont="1" applyBorder="1" applyAlignment="1" applyProtection="1">
      <alignment horizontal="left" vertical="center"/>
      <protection locked="0"/>
    </xf>
    <xf numFmtId="0" fontId="18" fillId="10" borderId="73" xfId="0" applyFont="1" applyFill="1" applyBorder="1" applyAlignment="1">
      <alignment horizontal="center" vertical="top" wrapText="1"/>
    </xf>
    <xf numFmtId="0" fontId="11" fillId="10" borderId="73" xfId="0" applyFont="1" applyFill="1" applyBorder="1" applyAlignment="1">
      <alignment horizontal="center" vertical="center" wrapText="1"/>
    </xf>
    <xf numFmtId="0" fontId="15" fillId="0" borderId="73" xfId="0" applyFont="1" applyBorder="1" applyAlignment="1" applyProtection="1">
      <alignment horizontal="center" vertical="center"/>
      <protection locked="0"/>
    </xf>
    <xf numFmtId="0" fontId="15" fillId="0" borderId="73" xfId="0" applyFont="1" applyBorder="1" applyAlignment="1" applyProtection="1">
      <alignment horizontal="center" vertical="center" wrapText="1"/>
      <protection locked="0"/>
    </xf>
    <xf numFmtId="0" fontId="15" fillId="0" borderId="73" xfId="0" applyFont="1" applyBorder="1" applyAlignment="1" applyProtection="1">
      <alignment horizontal="left" vertical="center"/>
      <protection locked="0"/>
    </xf>
    <xf numFmtId="0" fontId="12" fillId="10" borderId="73" xfId="0" applyFont="1" applyFill="1" applyBorder="1" applyAlignment="1">
      <alignment horizontal="center" vertical="top" wrapText="1"/>
    </xf>
    <xf numFmtId="0" fontId="11" fillId="10" borderId="73" xfId="0" applyFont="1" applyFill="1" applyBorder="1" applyAlignment="1">
      <alignment horizontal="left" vertical="center" wrapText="1"/>
    </xf>
    <xf numFmtId="1" fontId="18" fillId="10" borderId="73" xfId="0" applyNumberFormat="1" applyFont="1" applyFill="1" applyBorder="1" applyAlignment="1">
      <alignment horizontal="center" vertical="center" shrinkToFit="1"/>
    </xf>
    <xf numFmtId="0" fontId="12" fillId="10" borderId="73" xfId="0" applyFont="1" applyFill="1" applyBorder="1" applyAlignment="1">
      <alignment horizontal="center" vertical="center" wrapText="1"/>
    </xf>
    <xf numFmtId="0" fontId="12" fillId="0" borderId="0" xfId="0" applyFont="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0" xfId="0" applyFont="1"/>
    <xf numFmtId="0" fontId="11" fillId="2" borderId="73" xfId="1" applyFont="1" applyFill="1" applyBorder="1" applyAlignment="1">
      <alignment horizontal="center" vertical="center" wrapText="1"/>
    </xf>
    <xf numFmtId="0" fontId="15" fillId="2" borderId="73"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5" fillId="2" borderId="73" xfId="1"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19" xfId="0" applyFont="1" applyFill="1" applyBorder="1" applyAlignment="1">
      <alignment horizontal="center" vertical="center" wrapText="1"/>
    </xf>
    <xf numFmtId="14" fontId="15" fillId="0" borderId="73" xfId="0" applyNumberFormat="1" applyFont="1" applyBorder="1" applyAlignment="1">
      <alignment horizontal="center" vertical="center" wrapText="1"/>
    </xf>
    <xf numFmtId="0" fontId="15" fillId="0" borderId="73" xfId="0" applyFont="1" applyBorder="1" applyAlignment="1">
      <alignment horizontal="center" vertical="center" wrapText="1"/>
    </xf>
    <xf numFmtId="0" fontId="18" fillId="0" borderId="73" xfId="0" applyFont="1" applyBorder="1" applyAlignment="1">
      <alignment horizontal="center" vertical="center" wrapText="1"/>
    </xf>
    <xf numFmtId="0" fontId="12" fillId="0" borderId="73" xfId="0" applyFont="1" applyBorder="1" applyAlignment="1">
      <alignment horizontal="center" vertical="center" wrapText="1"/>
    </xf>
    <xf numFmtId="3" fontId="15" fillId="5" borderId="73" xfId="0" applyNumberFormat="1" applyFont="1" applyFill="1" applyBorder="1" applyAlignment="1">
      <alignment horizontal="center" vertical="center" wrapText="1"/>
    </xf>
    <xf numFmtId="0" fontId="15" fillId="5" borderId="73" xfId="0" applyFont="1" applyFill="1" applyBorder="1" applyAlignment="1">
      <alignment horizontal="center" vertical="center" wrapText="1"/>
    </xf>
    <xf numFmtId="3" fontId="15" fillId="10" borderId="73" xfId="0" applyNumberFormat="1" applyFont="1" applyFill="1" applyBorder="1" applyAlignment="1">
      <alignment horizontal="center" vertical="center" wrapText="1"/>
    </xf>
    <xf numFmtId="0" fontId="15" fillId="5" borderId="73" xfId="0" applyFont="1" applyFill="1" applyBorder="1" applyAlignment="1">
      <alignment horizontal="center" vertical="center"/>
    </xf>
    <xf numFmtId="0" fontId="15" fillId="10" borderId="73" xfId="0" applyFont="1" applyFill="1" applyBorder="1" applyAlignment="1">
      <alignment horizontal="center" vertical="center"/>
    </xf>
    <xf numFmtId="0" fontId="15" fillId="0" borderId="76" xfId="0" applyFont="1" applyBorder="1" applyAlignment="1">
      <alignment horizontal="center" vertical="center" wrapText="1"/>
    </xf>
    <xf numFmtId="3" fontId="15" fillId="0" borderId="73" xfId="0" applyNumberFormat="1" applyFont="1" applyBorder="1" applyAlignment="1">
      <alignment horizontal="center" vertical="center" wrapText="1"/>
    </xf>
    <xf numFmtId="0" fontId="31" fillId="0" borderId="73" xfId="0" applyFont="1" applyBorder="1" applyAlignment="1">
      <alignment horizontal="center"/>
    </xf>
    <xf numFmtId="3" fontId="15" fillId="12" borderId="73" xfId="0" applyNumberFormat="1" applyFont="1" applyFill="1" applyBorder="1" applyAlignment="1">
      <alignment horizontal="center" vertical="center" wrapText="1"/>
    </xf>
    <xf numFmtId="0" fontId="15" fillId="12" borderId="73" xfId="0" applyFont="1" applyFill="1" applyBorder="1" applyAlignment="1">
      <alignment horizontal="center" vertical="center" wrapText="1"/>
    </xf>
    <xf numFmtId="0" fontId="15" fillId="0" borderId="43" xfId="0" applyFont="1" applyBorder="1" applyAlignment="1">
      <alignment horizontal="center" vertical="center" wrapText="1"/>
    </xf>
    <xf numFmtId="0" fontId="12" fillId="0" borderId="73" xfId="0" applyFont="1" applyBorder="1" applyAlignment="1">
      <alignment horizontal="center"/>
    </xf>
    <xf numFmtId="0" fontId="18" fillId="0" borderId="73" xfId="0" applyFont="1" applyBorder="1" applyAlignment="1" applyProtection="1">
      <alignment horizontal="center" vertical="center" wrapText="1"/>
      <protection locked="0"/>
    </xf>
    <xf numFmtId="0" fontId="20" fillId="0" borderId="73" xfId="0" applyFont="1" applyBorder="1" applyAlignment="1" applyProtection="1">
      <alignment horizontal="center" vertical="center"/>
      <protection locked="0"/>
    </xf>
    <xf numFmtId="0" fontId="12" fillId="0" borderId="73" xfId="0" applyFont="1" applyBorder="1" applyAlignment="1" applyProtection="1">
      <alignment horizontal="center" vertical="top" wrapText="1"/>
      <protection locked="0"/>
    </xf>
    <xf numFmtId="0" fontId="20" fillId="0" borderId="73" xfId="0" applyFont="1" applyBorder="1" applyAlignment="1" applyProtection="1">
      <alignment horizontal="center" vertical="center" wrapText="1"/>
      <protection locked="0"/>
    </xf>
    <xf numFmtId="0" fontId="15" fillId="5" borderId="7" xfId="0" quotePrefix="1" applyFont="1" applyFill="1" applyBorder="1" applyAlignment="1">
      <alignment horizontal="left" vertical="center" wrapText="1"/>
    </xf>
    <xf numFmtId="0" fontId="15" fillId="5" borderId="7" xfId="0" quotePrefix="1" applyFont="1" applyFill="1" applyBorder="1" applyAlignment="1">
      <alignment horizontal="center" vertical="center" wrapText="1"/>
    </xf>
    <xf numFmtId="3" fontId="12" fillId="0" borderId="0" xfId="0" applyNumberFormat="1" applyFont="1"/>
    <xf numFmtId="3" fontId="14" fillId="14" borderId="0" xfId="0" applyNumberFormat="1" applyFont="1" applyFill="1"/>
    <xf numFmtId="3" fontId="12" fillId="0" borderId="7" xfId="0" applyNumberFormat="1" applyFont="1" applyBorder="1" applyAlignment="1">
      <alignment horizontal="center" vertical="center" wrapText="1"/>
    </xf>
    <xf numFmtId="3" fontId="12" fillId="0" borderId="7" xfId="0" quotePrefix="1" applyNumberFormat="1" applyFont="1" applyBorder="1" applyAlignment="1">
      <alignment horizontal="left" vertical="center" wrapText="1"/>
    </xf>
    <xf numFmtId="0" fontId="15" fillId="5" borderId="7" xfId="0" quotePrefix="1" applyFont="1" applyFill="1" applyBorder="1" applyAlignment="1" applyProtection="1">
      <alignment horizontal="center" vertical="center" wrapText="1"/>
      <protection locked="0"/>
    </xf>
    <xf numFmtId="0" fontId="15" fillId="7" borderId="7" xfId="0" quotePrefix="1"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8" fillId="0" borderId="0" xfId="0" applyFont="1"/>
    <xf numFmtId="0" fontId="11" fillId="15" borderId="4" xfId="0" applyFont="1" applyFill="1" applyBorder="1" applyAlignment="1">
      <alignment vertical="center" wrapText="1"/>
    </xf>
    <xf numFmtId="0" fontId="11" fillId="15" borderId="5" xfId="0" applyFont="1" applyFill="1" applyBorder="1" applyAlignment="1">
      <alignment horizontal="center" vertical="center" wrapText="1"/>
    </xf>
    <xf numFmtId="0" fontId="11" fillId="15" borderId="27" xfId="0" applyFont="1" applyFill="1" applyBorder="1" applyAlignment="1">
      <alignment horizontal="center" vertical="center" wrapText="1"/>
    </xf>
    <xf numFmtId="0" fontId="11" fillId="15" borderId="6" xfId="0" applyFont="1" applyFill="1" applyBorder="1" applyAlignment="1">
      <alignment horizontal="center" vertical="center" wrapText="1"/>
    </xf>
    <xf numFmtId="0" fontId="15" fillId="0" borderId="10" xfId="0" applyFont="1" applyBorder="1" applyAlignment="1">
      <alignment horizontal="center" vertical="center"/>
    </xf>
    <xf numFmtId="0" fontId="11" fillId="0" borderId="17" xfId="0" applyFont="1" applyBorder="1" applyAlignment="1">
      <alignment horizontal="center" vertical="center"/>
    </xf>
    <xf numFmtId="0" fontId="32" fillId="0" borderId="0" xfId="0" applyFont="1" applyAlignment="1">
      <alignment vertical="center"/>
    </xf>
    <xf numFmtId="0" fontId="20" fillId="0" borderId="29" xfId="0" applyFont="1" applyBorder="1" applyAlignment="1">
      <alignment horizontal="center" vertical="center"/>
    </xf>
    <xf numFmtId="0" fontId="15" fillId="0" borderId="9" xfId="0" applyFont="1" applyBorder="1" applyAlignment="1">
      <alignment horizontal="center" vertical="center"/>
    </xf>
    <xf numFmtId="3" fontId="12" fillId="7" borderId="7" xfId="0" applyNumberFormat="1" applyFont="1" applyFill="1" applyBorder="1" applyAlignment="1" applyProtection="1">
      <alignment horizontal="center" vertical="center" wrapText="1"/>
      <protection locked="0"/>
    </xf>
    <xf numFmtId="3" fontId="12" fillId="5" borderId="7" xfId="0" quotePrefix="1" applyNumberFormat="1" applyFont="1" applyFill="1" applyBorder="1" applyAlignment="1">
      <alignment horizontal="center" vertical="center" wrapText="1"/>
    </xf>
    <xf numFmtId="0" fontId="12" fillId="0" borderId="7" xfId="0" applyFont="1" applyBorder="1" applyAlignment="1">
      <alignment horizontal="center" vertical="center" wrapText="1"/>
    </xf>
    <xf numFmtId="0" fontId="11" fillId="0" borderId="0" xfId="0" applyFont="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5" fillId="0" borderId="27" xfId="7" applyBorder="1" applyAlignment="1">
      <alignment horizontal="center" vertical="center" wrapText="1"/>
    </xf>
    <xf numFmtId="0" fontId="16" fillId="0" borderId="60" xfId="7" applyFont="1" applyBorder="1" applyAlignment="1">
      <alignment horizontal="center" vertical="center" wrapText="1"/>
    </xf>
    <xf numFmtId="0" fontId="16" fillId="0" borderId="72" xfId="7" applyFont="1" applyBorder="1" applyAlignment="1">
      <alignment horizontal="center" vertical="center" wrapText="1"/>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16" fillId="0" borderId="7" xfId="7" applyFont="1" applyBorder="1" applyAlignment="1">
      <alignment horizontal="center" vertical="center" wrapText="1"/>
    </xf>
    <xf numFmtId="0" fontId="13" fillId="4" borderId="1" xfId="4" applyFont="1" applyFill="1" applyBorder="1" applyAlignment="1">
      <alignment horizontal="center" vertical="center"/>
    </xf>
    <xf numFmtId="0" fontId="13" fillId="4" borderId="4" xfId="4" applyFont="1" applyFill="1" applyBorder="1" applyAlignment="1">
      <alignment horizontal="center" vertical="center"/>
    </xf>
    <xf numFmtId="0" fontId="13" fillId="0" borderId="0" xfId="4" applyFont="1" applyAlignment="1">
      <alignment horizontal="left" vertical="center"/>
    </xf>
    <xf numFmtId="0" fontId="15" fillId="0" borderId="0" xfId="4" applyFont="1" applyAlignment="1">
      <alignment horizontal="left"/>
    </xf>
    <xf numFmtId="0" fontId="11" fillId="3" borderId="12" xfId="4" applyFont="1" applyFill="1" applyBorder="1" applyAlignment="1">
      <alignment horizontal="center" vertical="center"/>
    </xf>
    <xf numFmtId="0" fontId="15" fillId="0" borderId="13" xfId="4" applyFont="1" applyBorder="1"/>
    <xf numFmtId="0" fontId="15" fillId="0" borderId="24" xfId="4" applyFont="1" applyBorder="1"/>
    <xf numFmtId="0" fontId="18" fillId="0" borderId="38" xfId="4" applyFont="1" applyBorder="1" applyAlignment="1">
      <alignment horizontal="left" vertical="center"/>
    </xf>
    <xf numFmtId="0" fontId="13" fillId="0" borderId="38" xfId="4" applyFont="1" applyBorder="1" applyAlignment="1">
      <alignment horizontal="left" vertical="center"/>
    </xf>
    <xf numFmtId="0" fontId="14" fillId="0" borderId="38" xfId="0" applyFont="1" applyBorder="1" applyAlignment="1">
      <alignment horizontal="left" vertical="center"/>
    </xf>
    <xf numFmtId="0" fontId="12" fillId="0" borderId="38"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wrapText="1"/>
    </xf>
    <xf numFmtId="0" fontId="18" fillId="0" borderId="0" xfId="0" applyFont="1"/>
    <xf numFmtId="0" fontId="11" fillId="15" borderId="54" xfId="0" applyFont="1" applyFill="1" applyBorder="1" applyAlignment="1">
      <alignment horizontal="center" vertical="center" wrapText="1"/>
    </xf>
    <xf numFmtId="0" fontId="11" fillId="15" borderId="92" xfId="0" applyFont="1" applyFill="1" applyBorder="1" applyAlignment="1">
      <alignment horizontal="center" vertical="center" wrapText="1"/>
    </xf>
    <xf numFmtId="0" fontId="11" fillId="15" borderId="20" xfId="0" applyFont="1" applyFill="1" applyBorder="1" applyAlignment="1">
      <alignment horizontal="center" vertical="center" wrapText="1"/>
    </xf>
    <xf numFmtId="0" fontId="13" fillId="16" borderId="21" xfId="0" applyFont="1" applyFill="1" applyBorder="1" applyAlignment="1">
      <alignment horizontal="left" vertical="center"/>
    </xf>
    <xf numFmtId="0" fontId="13" fillId="16" borderId="18" xfId="0" applyFont="1" applyFill="1" applyBorder="1" applyAlignment="1">
      <alignment horizontal="left" vertical="center"/>
    </xf>
    <xf numFmtId="0" fontId="13" fillId="16" borderId="35" xfId="0" applyFont="1" applyFill="1" applyBorder="1" applyAlignment="1">
      <alignment horizontal="left" vertical="center"/>
    </xf>
    <xf numFmtId="0" fontId="13" fillId="0" borderId="0" xfId="0" applyFont="1" applyAlignment="1">
      <alignment horizontal="left" vertical="center"/>
    </xf>
    <xf numFmtId="0" fontId="26" fillId="0" borderId="0" xfId="0" applyFont="1" applyAlignment="1">
      <alignment horizontal="left" vertical="center" wrapText="1"/>
    </xf>
    <xf numFmtId="0" fontId="19" fillId="0" borderId="38" xfId="0" applyFont="1" applyBorder="1" applyAlignment="1">
      <alignment horizontal="left" vertical="center" wrapText="1"/>
    </xf>
    <xf numFmtId="0" fontId="15" fillId="10" borderId="73" xfId="0" applyFont="1" applyFill="1" applyBorder="1" applyAlignment="1">
      <alignment horizontal="left" vertical="center" wrapText="1"/>
    </xf>
    <xf numFmtId="0" fontId="18" fillId="10" borderId="73" xfId="0" applyFont="1" applyFill="1" applyBorder="1" applyAlignment="1">
      <alignment horizontal="left" vertical="center" wrapText="1"/>
    </xf>
    <xf numFmtId="0" fontId="11" fillId="2" borderId="73" xfId="1" applyFont="1" applyFill="1" applyBorder="1" applyAlignment="1" applyProtection="1">
      <alignment horizontal="center" vertical="center" wrapText="1"/>
      <protection locked="0"/>
    </xf>
    <xf numFmtId="0" fontId="14" fillId="2" borderId="73" xfId="0" applyFont="1" applyFill="1" applyBorder="1" applyAlignment="1">
      <alignment horizontal="center" vertical="center"/>
    </xf>
    <xf numFmtId="0" fontId="14" fillId="2" borderId="73" xfId="0" applyFont="1" applyFill="1" applyBorder="1" applyAlignment="1">
      <alignment vertical="center" wrapText="1"/>
    </xf>
    <xf numFmtId="0" fontId="14" fillId="2" borderId="73" xfId="0" applyFont="1" applyFill="1" applyBorder="1" applyAlignment="1">
      <alignment horizontal="center" vertical="center" wrapText="1"/>
    </xf>
    <xf numFmtId="0" fontId="15" fillId="10" borderId="73" xfId="0" applyFont="1" applyFill="1" applyBorder="1" applyAlignment="1">
      <alignment vertical="center" wrapText="1"/>
    </xf>
    <xf numFmtId="0" fontId="11" fillId="10" borderId="73" xfId="0" applyFont="1" applyFill="1" applyBorder="1" applyAlignment="1">
      <alignment horizontal="left" vertical="center" wrapText="1"/>
    </xf>
    <xf numFmtId="0" fontId="14" fillId="0" borderId="0" xfId="0" applyFont="1" applyAlignment="1" applyProtection="1">
      <alignment horizontal="left" vertical="center"/>
      <protection locked="0"/>
    </xf>
    <xf numFmtId="0" fontId="14" fillId="2" borderId="73" xfId="0" applyFont="1" applyFill="1" applyBorder="1" applyAlignment="1" applyProtection="1">
      <alignment horizontal="center" vertical="center" wrapText="1"/>
      <protection locked="0"/>
    </xf>
    <xf numFmtId="0" fontId="15"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9" fillId="2" borderId="73" xfId="1" applyFont="1" applyFill="1" applyBorder="1" applyAlignment="1" applyProtection="1">
      <alignment horizontal="center" vertical="center" wrapText="1"/>
      <protection locked="0"/>
    </xf>
    <xf numFmtId="0" fontId="11" fillId="2" borderId="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33" xfId="1" applyFont="1" applyFill="1" applyBorder="1" applyAlignment="1">
      <alignment horizontal="center" vertical="center" wrapText="1"/>
    </xf>
    <xf numFmtId="0" fontId="14" fillId="0" borderId="0" xfId="0" applyFont="1" applyAlignment="1">
      <alignment horizontal="left" vertical="center" wrapText="1"/>
    </xf>
    <xf numFmtId="0" fontId="15" fillId="5" borderId="0" xfId="0" applyFont="1" applyFill="1" applyAlignment="1">
      <alignment horizontal="left" vertical="center" wrapText="1"/>
    </xf>
    <xf numFmtId="0" fontId="11" fillId="5" borderId="0" xfId="0" applyFont="1" applyFill="1" applyAlignment="1">
      <alignment horizontal="left"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8" xfId="0" applyFont="1" applyFill="1" applyBorder="1" applyAlignment="1">
      <alignment horizontal="center" vertical="center"/>
    </xf>
    <xf numFmtId="0" fontId="19" fillId="2" borderId="21" xfId="1" applyFont="1" applyFill="1" applyBorder="1" applyAlignment="1">
      <alignment horizontal="center" vertical="center" wrapText="1"/>
    </xf>
    <xf numFmtId="0" fontId="19" fillId="2" borderId="18" xfId="1" applyFont="1" applyFill="1" applyBorder="1" applyAlignment="1">
      <alignment horizontal="center" vertical="center" wrapText="1"/>
    </xf>
    <xf numFmtId="0" fontId="19" fillId="2" borderId="19" xfId="1" applyFont="1" applyFill="1" applyBorder="1" applyAlignment="1">
      <alignment horizontal="center" vertical="center" wrapText="1"/>
    </xf>
    <xf numFmtId="0" fontId="19" fillId="2" borderId="12"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24"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56"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5" fillId="2" borderId="2" xfId="0" applyFont="1" applyFill="1" applyBorder="1" applyAlignment="1">
      <alignment horizontal="left" vertical="center" wrapText="1" indent="1"/>
    </xf>
    <xf numFmtId="0" fontId="15" fillId="2" borderId="33" xfId="0" applyFont="1" applyFill="1" applyBorder="1" applyAlignment="1">
      <alignment horizontal="left" vertical="center" wrapText="1" indent="1"/>
    </xf>
    <xf numFmtId="0" fontId="15" fillId="2" borderId="30"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37" xfId="1"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9" fillId="2" borderId="3" xfId="0" applyFont="1" applyFill="1" applyBorder="1" applyAlignment="1">
      <alignment horizontal="center" vertical="center" wrapText="1"/>
    </xf>
    <xf numFmtId="49" fontId="15" fillId="8" borderId="0" xfId="29" applyNumberFormat="1" applyFont="1" applyFill="1" applyBorder="1" applyAlignment="1">
      <alignment horizontal="left" vertical="center" wrapText="1"/>
    </xf>
    <xf numFmtId="0" fontId="18" fillId="6" borderId="13" xfId="15" applyFont="1" applyFill="1" applyBorder="1" applyAlignment="1">
      <alignment horizontal="center" vertical="center" wrapText="1"/>
    </xf>
    <xf numFmtId="0" fontId="18" fillId="6" borderId="24" xfId="15" applyFont="1" applyFill="1" applyBorder="1" applyAlignment="1">
      <alignment horizontal="center" vertical="center" wrapText="1"/>
    </xf>
    <xf numFmtId="49" fontId="11" fillId="8" borderId="0" xfId="29" applyNumberFormat="1" applyFont="1" applyFill="1" applyBorder="1" applyAlignment="1">
      <alignment horizontal="left" vertical="center" wrapText="1"/>
    </xf>
    <xf numFmtId="49" fontId="27" fillId="8" borderId="0" xfId="29" applyNumberFormat="1" applyFont="1" applyFill="1" applyBorder="1" applyAlignment="1">
      <alignment horizontal="left" vertical="center" wrapText="1"/>
    </xf>
    <xf numFmtId="0" fontId="15" fillId="2" borderId="1" xfId="15" applyFont="1" applyFill="1" applyBorder="1" applyAlignment="1">
      <alignment horizontal="center" vertical="center" wrapText="1"/>
    </xf>
    <xf numFmtId="0" fontId="15" fillId="2" borderId="4" xfId="15" applyFont="1" applyFill="1" applyBorder="1" applyAlignment="1">
      <alignment horizontal="center" vertical="center" wrapText="1"/>
    </xf>
    <xf numFmtId="0" fontId="15" fillId="2" borderId="2" xfId="15" applyFont="1" applyFill="1" applyBorder="1" applyAlignment="1">
      <alignment horizontal="center" vertical="center" wrapText="1"/>
    </xf>
    <xf numFmtId="0" fontId="15" fillId="2" borderId="5" xfId="15" applyFont="1" applyFill="1" applyBorder="1" applyAlignment="1">
      <alignment horizontal="center" vertical="center" wrapText="1"/>
    </xf>
    <xf numFmtId="0" fontId="15" fillId="2" borderId="3" xfId="15" applyFont="1" applyFill="1" applyBorder="1" applyAlignment="1">
      <alignment horizontal="center" vertical="center" wrapText="1"/>
    </xf>
    <xf numFmtId="0" fontId="15" fillId="2" borderId="6" xfId="15" applyFont="1" applyFill="1" applyBorder="1" applyAlignment="1">
      <alignment horizontal="center" vertical="center" wrapText="1"/>
    </xf>
    <xf numFmtId="0" fontId="15" fillId="2" borderId="37" xfId="15" applyFont="1" applyFill="1" applyBorder="1" applyAlignment="1">
      <alignment horizontal="center" vertical="center" wrapText="1"/>
    </xf>
    <xf numFmtId="0" fontId="15" fillId="2" borderId="31" xfId="15" applyFont="1" applyFill="1" applyBorder="1" applyAlignment="1">
      <alignment horizontal="center" vertical="center" wrapText="1"/>
    </xf>
    <xf numFmtId="0" fontId="11" fillId="0" borderId="7" xfId="0" applyFont="1" applyBorder="1" applyAlignment="1" applyProtection="1">
      <alignment horizontal="left" vertical="center" wrapText="1"/>
      <protection locked="0"/>
    </xf>
    <xf numFmtId="0" fontId="12" fillId="0" borderId="0" xfId="4" applyFont="1" applyAlignment="1" applyProtection="1">
      <alignment horizontal="left" vertical="center" wrapText="1"/>
      <protection locked="0"/>
    </xf>
    <xf numFmtId="0" fontId="12" fillId="5" borderId="7" xfId="0" applyFont="1" applyFill="1" applyBorder="1" applyAlignment="1" applyProtection="1">
      <alignment horizontal="left" vertical="center"/>
      <protection locked="0"/>
    </xf>
    <xf numFmtId="0" fontId="12" fillId="0" borderId="0" xfId="0" applyFont="1" applyAlignment="1" applyProtection="1">
      <alignment horizontal="left" vertical="center" wrapText="1"/>
      <protection locked="0"/>
    </xf>
    <xf numFmtId="0" fontId="13" fillId="2" borderId="7" xfId="0" applyFont="1" applyFill="1" applyBorder="1" applyAlignment="1" applyProtection="1">
      <alignment horizontal="center" vertical="center" wrapText="1"/>
      <protection locked="0"/>
    </xf>
    <xf numFmtId="0" fontId="11" fillId="2" borderId="77" xfId="0" applyFont="1" applyFill="1" applyBorder="1" applyAlignment="1">
      <alignment horizontal="center" vertical="center"/>
    </xf>
    <xf numFmtId="0" fontId="11" fillId="2" borderId="78" xfId="0" applyFont="1" applyFill="1" applyBorder="1" applyAlignment="1">
      <alignment horizontal="center" vertical="center"/>
    </xf>
    <xf numFmtId="0" fontId="11" fillId="2" borderId="79"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86" xfId="0" applyFont="1" applyFill="1" applyBorder="1" applyAlignment="1">
      <alignment horizontal="center" vertical="center"/>
    </xf>
    <xf numFmtId="0" fontId="11" fillId="2" borderId="87" xfId="0" applyFont="1" applyFill="1" applyBorder="1" applyAlignment="1">
      <alignment horizontal="center" vertical="center"/>
    </xf>
    <xf numFmtId="0" fontId="19" fillId="2" borderId="80" xfId="1" applyFont="1" applyFill="1" applyBorder="1" applyAlignment="1">
      <alignment horizontal="center" vertical="center" wrapText="1"/>
    </xf>
    <xf numFmtId="0" fontId="19" fillId="2" borderId="81" xfId="1" applyFont="1" applyFill="1" applyBorder="1" applyAlignment="1">
      <alignment horizontal="center" vertical="center" wrapText="1"/>
    </xf>
    <xf numFmtId="0" fontId="19" fillId="2" borderId="82" xfId="1" applyFont="1" applyFill="1" applyBorder="1" applyAlignment="1">
      <alignment horizontal="center" vertical="center" wrapText="1"/>
    </xf>
    <xf numFmtId="0" fontId="11" fillId="2" borderId="83" xfId="0" applyFont="1" applyFill="1" applyBorder="1" applyAlignment="1">
      <alignment horizontal="center" vertical="center" wrapText="1"/>
    </xf>
    <xf numFmtId="0" fontId="11" fillId="2" borderId="84" xfId="0" applyFont="1" applyFill="1" applyBorder="1" applyAlignment="1">
      <alignment horizontal="center" vertical="center" wrapText="1"/>
    </xf>
    <xf numFmtId="0" fontId="11" fillId="2" borderId="80" xfId="0" applyFont="1" applyFill="1" applyBorder="1" applyAlignment="1">
      <alignment horizontal="center" vertical="center" wrapText="1"/>
    </xf>
    <xf numFmtId="0" fontId="11" fillId="2" borderId="81" xfId="0" applyFont="1" applyFill="1" applyBorder="1" applyAlignment="1">
      <alignment horizontal="center" vertical="center" wrapText="1"/>
    </xf>
    <xf numFmtId="0" fontId="11" fillId="2" borderId="82"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11" fillId="2" borderId="89" xfId="0" applyFont="1" applyFill="1" applyBorder="1" applyAlignment="1">
      <alignment horizontal="center" vertical="center" wrapText="1"/>
    </xf>
    <xf numFmtId="0" fontId="11" fillId="2" borderId="75" xfId="0" applyFont="1" applyFill="1" applyBorder="1" applyAlignment="1">
      <alignment horizontal="center" vertical="center" wrapText="1"/>
    </xf>
    <xf numFmtId="0" fontId="14" fillId="2" borderId="74" xfId="0" applyFont="1" applyFill="1" applyBorder="1" applyAlignment="1">
      <alignment horizontal="center" vertical="center" wrapText="1"/>
    </xf>
    <xf numFmtId="0" fontId="14" fillId="2" borderId="89" xfId="0" applyFont="1" applyFill="1" applyBorder="1" applyAlignment="1">
      <alignment horizontal="center" vertical="center" wrapText="1"/>
    </xf>
    <xf numFmtId="0" fontId="14" fillId="2" borderId="75" xfId="0" applyFont="1" applyFill="1" applyBorder="1" applyAlignment="1">
      <alignment horizontal="center" vertical="center" wrapText="1"/>
    </xf>
    <xf numFmtId="0" fontId="19" fillId="2" borderId="80" xfId="0" applyFont="1" applyFill="1" applyBorder="1" applyAlignment="1">
      <alignment horizontal="center" vertical="center" wrapText="1"/>
    </xf>
    <xf numFmtId="0" fontId="19" fillId="2" borderId="82" xfId="0" applyFont="1" applyFill="1" applyBorder="1" applyAlignment="1">
      <alignment horizontal="center" vertical="center" wrapText="1"/>
    </xf>
    <xf numFmtId="0" fontId="11" fillId="2" borderId="80" xfId="1" applyFont="1" applyFill="1" applyBorder="1" applyAlignment="1">
      <alignment horizontal="center" vertical="center" wrapText="1"/>
    </xf>
    <xf numFmtId="0" fontId="11" fillId="2" borderId="81" xfId="1" applyFont="1" applyFill="1" applyBorder="1" applyAlignment="1">
      <alignment horizontal="center" vertical="center" wrapText="1"/>
    </xf>
    <xf numFmtId="0" fontId="11" fillId="2" borderId="82" xfId="1" applyFont="1" applyFill="1" applyBorder="1" applyAlignment="1">
      <alignment horizontal="center" vertical="center" wrapText="1"/>
    </xf>
    <xf numFmtId="0" fontId="11" fillId="2" borderId="74" xfId="1" applyFont="1" applyFill="1" applyBorder="1" applyAlignment="1">
      <alignment horizontal="center" vertical="center" wrapText="1"/>
    </xf>
    <xf numFmtId="0" fontId="11" fillId="2" borderId="75" xfId="1" applyFont="1" applyFill="1" applyBorder="1" applyAlignment="1">
      <alignment horizontal="center" vertical="center" wrapText="1"/>
    </xf>
    <xf numFmtId="0" fontId="14" fillId="2" borderId="88" xfId="0" applyFont="1" applyFill="1" applyBorder="1" applyAlignment="1">
      <alignment horizontal="center" vertical="center" wrapText="1"/>
    </xf>
    <xf numFmtId="0" fontId="14" fillId="2" borderId="90" xfId="0" applyFont="1" applyFill="1" applyBorder="1" applyAlignment="1">
      <alignment horizontal="center" vertical="center" wrapText="1"/>
    </xf>
    <xf numFmtId="0" fontId="14" fillId="2" borderId="91" xfId="0" applyFont="1" applyFill="1" applyBorder="1" applyAlignment="1">
      <alignment horizontal="center" vertical="center" wrapText="1"/>
    </xf>
  </cellXfs>
  <cellStyles count="43">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Millares 2" xfId="5" xr:uid="{00000000-0005-0000-0000-000004000000}"/>
    <cellStyle name="Millares 2 2" xfId="39" xr:uid="{6C4EDDF9-5EFA-4267-8BCA-D73D0979E767}"/>
    <cellStyle name="Millares 3" xfId="41" xr:uid="{93F0B095-6A93-4932-96F4-DDAC57A9302A}"/>
    <cellStyle name="Moneda" xfId="6" builtinId="4"/>
    <cellStyle name="Moneda [0] 2" xfId="42" xr:uid="{C49E51AF-CA8D-42D1-9C07-E2E22276DAC1}"/>
    <cellStyle name="Moneda 2" xfId="31" xr:uid="{00000000-0005-0000-0000-000006000000}"/>
    <cellStyle name="Normal" xfId="0" builtinId="0"/>
    <cellStyle name="Normal 10" xfId="9" xr:uid="{00000000-0005-0000-0000-000008000000}"/>
    <cellStyle name="Normal 10 2" xfId="10" xr:uid="{00000000-0005-0000-0000-000009000000}"/>
    <cellStyle name="Normal 10 3" xfId="34" xr:uid="{00000000-0005-0000-0000-00000A000000}"/>
    <cellStyle name="Normal 11" xfId="3" xr:uid="{00000000-0005-0000-0000-00000B000000}"/>
    <cellStyle name="Normal 11 2" xfId="11" xr:uid="{00000000-0005-0000-0000-00000C000000}"/>
    <cellStyle name="Normal 12" xfId="12" xr:uid="{00000000-0005-0000-0000-00000D000000}"/>
    <cellStyle name="Normal 12 2" xfId="13" xr:uid="{00000000-0005-0000-0000-00000E000000}"/>
    <cellStyle name="Normal 13" xfId="14" xr:uid="{00000000-0005-0000-0000-00000F000000}"/>
    <cellStyle name="Normal 14" xfId="35" xr:uid="{00000000-0005-0000-0000-000010000000}"/>
    <cellStyle name="Normal 15" xfId="37" xr:uid="{00000000-0005-0000-0000-000011000000}"/>
    <cellStyle name="Normal 15 2" xfId="40" xr:uid="{7A373EF9-F179-443E-B472-128CF231B1E2}"/>
    <cellStyle name="Normal 2" xfId="1" xr:uid="{00000000-0005-0000-0000-000012000000}"/>
    <cellStyle name="Normal 2 2" xfId="15" xr:uid="{00000000-0005-0000-0000-000013000000}"/>
    <cellStyle name="Normal 2 2 2" xfId="36" xr:uid="{00000000-0005-0000-0000-000014000000}"/>
    <cellStyle name="Normal 3" xfId="2" xr:uid="{00000000-0005-0000-0000-000015000000}"/>
    <cellStyle name="Normal 3 2" xfId="29" xr:uid="{00000000-0005-0000-0000-000016000000}"/>
    <cellStyle name="Normal 4" xfId="4" xr:uid="{00000000-0005-0000-0000-000017000000}"/>
    <cellStyle name="Normal 4 2" xfId="16" xr:uid="{00000000-0005-0000-0000-000018000000}"/>
    <cellStyle name="Normal 4 2 2" xfId="33" xr:uid="{00000000-0005-0000-0000-000019000000}"/>
    <cellStyle name="Normal 4 3" xfId="32" xr:uid="{00000000-0005-0000-0000-00001A000000}"/>
    <cellStyle name="Normal 5" xfId="17" xr:uid="{00000000-0005-0000-0000-00001B000000}"/>
    <cellStyle name="Normal 5 2" xfId="18" xr:uid="{00000000-0005-0000-0000-00001C000000}"/>
    <cellStyle name="Normal 6" xfId="19" xr:uid="{00000000-0005-0000-0000-00001D000000}"/>
    <cellStyle name="Normal 6 2" xfId="20" xr:uid="{00000000-0005-0000-0000-00001E000000}"/>
    <cellStyle name="Normal 7" xfId="21" xr:uid="{00000000-0005-0000-0000-00001F000000}"/>
    <cellStyle name="Normal 7 2" xfId="22" xr:uid="{00000000-0005-0000-0000-000020000000}"/>
    <cellStyle name="Normal 8" xfId="23" xr:uid="{00000000-0005-0000-0000-000021000000}"/>
    <cellStyle name="Normal 8 2" xfId="24" xr:uid="{00000000-0005-0000-0000-000022000000}"/>
    <cellStyle name="Normal 9" xfId="25" xr:uid="{00000000-0005-0000-0000-000023000000}"/>
    <cellStyle name="Normal 9 2" xfId="26" xr:uid="{00000000-0005-0000-0000-000024000000}"/>
    <cellStyle name="Porcentual 2" xfId="27" xr:uid="{00000000-0005-0000-0000-000025000000}"/>
    <cellStyle name="Porcentual 2 2" xfId="28"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undacionteatroamil-my.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undacionteatroamil-my.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undacionteatroamil-my.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fundacionteatroamil-my.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atroamil.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9C030-B99C-4EFF-901B-B41F5A23426D}">
  <dimension ref="B1:E21"/>
  <sheetViews>
    <sheetView showGridLines="0" zoomScale="89" zoomScaleNormal="89" workbookViewId="0">
      <selection activeCell="H6" sqref="H6"/>
    </sheetView>
  </sheetViews>
  <sheetFormatPr baseColWidth="10" defaultColWidth="11.42578125" defaultRowHeight="11.25" x14ac:dyDescent="0.15"/>
  <cols>
    <col min="1" max="1" width="5.42578125" style="1" customWidth="1"/>
    <col min="2" max="2" width="34.140625" style="1" customWidth="1"/>
    <col min="3" max="5" width="44" style="1" customWidth="1"/>
    <col min="6" max="16384" width="11.42578125" style="1"/>
  </cols>
  <sheetData>
    <row r="1" spans="2:5" ht="25.5" customHeight="1" x14ac:dyDescent="0.15">
      <c r="B1" s="277" t="s">
        <v>0</v>
      </c>
      <c r="C1" s="277"/>
      <c r="D1" s="277"/>
      <c r="E1" s="277"/>
    </row>
    <row r="2" spans="2:5" ht="28.5" customHeight="1" thickBot="1" x14ac:dyDescent="0.2">
      <c r="B2" s="9" t="s">
        <v>1</v>
      </c>
    </row>
    <row r="3" spans="2:5" ht="29.25" customHeight="1" x14ac:dyDescent="0.15">
      <c r="B3" s="2" t="s">
        <v>2</v>
      </c>
      <c r="C3" s="278" t="s">
        <v>3</v>
      </c>
      <c r="D3" s="278"/>
      <c r="E3" s="279"/>
    </row>
    <row r="4" spans="2:5" ht="29.25" customHeight="1" thickBot="1" x14ac:dyDescent="0.2">
      <c r="B4" s="4" t="s">
        <v>4</v>
      </c>
      <c r="C4" s="280"/>
      <c r="D4" s="280"/>
      <c r="E4" s="281"/>
    </row>
    <row r="5" spans="2:5" ht="12.75" customHeight="1" thickBot="1" x14ac:dyDescent="0.2"/>
    <row r="6" spans="2:5" ht="29.25" customHeight="1" x14ac:dyDescent="0.15">
      <c r="B6" s="5" t="s">
        <v>5</v>
      </c>
      <c r="C6" s="278" t="s">
        <v>6</v>
      </c>
      <c r="D6" s="278"/>
      <c r="E6" s="279"/>
    </row>
    <row r="7" spans="2:5" ht="29.25" customHeight="1" x14ac:dyDescent="0.15">
      <c r="B7" s="3" t="s">
        <v>7</v>
      </c>
      <c r="C7" s="285" t="s">
        <v>8</v>
      </c>
      <c r="D7" s="285"/>
      <c r="E7" s="286"/>
    </row>
    <row r="8" spans="2:5" ht="29.25" customHeight="1" x14ac:dyDescent="0.15">
      <c r="B8" s="3" t="s">
        <v>9</v>
      </c>
      <c r="C8" s="285" t="s">
        <v>10</v>
      </c>
      <c r="D8" s="285"/>
      <c r="E8" s="286"/>
    </row>
    <row r="9" spans="2:5" ht="29.25" customHeight="1" x14ac:dyDescent="0.15">
      <c r="B9" s="3" t="s">
        <v>11</v>
      </c>
      <c r="C9" s="285" t="s">
        <v>12</v>
      </c>
      <c r="D9" s="285"/>
      <c r="E9" s="286"/>
    </row>
    <row r="10" spans="2:5" ht="30" customHeight="1" x14ac:dyDescent="0.15">
      <c r="B10" s="3" t="s">
        <v>13</v>
      </c>
      <c r="C10" s="285" t="s">
        <v>14</v>
      </c>
      <c r="D10" s="285"/>
      <c r="E10" s="286"/>
    </row>
    <row r="11" spans="2:5" ht="29.25" customHeight="1" x14ac:dyDescent="0.15">
      <c r="B11" s="3" t="s">
        <v>15</v>
      </c>
      <c r="C11" s="285" t="s">
        <v>16</v>
      </c>
      <c r="D11" s="285"/>
      <c r="E11" s="286"/>
    </row>
    <row r="12" spans="2:5" ht="29.25" customHeight="1" x14ac:dyDescent="0.15">
      <c r="B12" s="3" t="s">
        <v>17</v>
      </c>
      <c r="C12" s="287" t="s">
        <v>18</v>
      </c>
      <c r="D12" s="285"/>
      <c r="E12" s="286"/>
    </row>
    <row r="13" spans="2:5" ht="29.25" customHeight="1" thickBot="1" x14ac:dyDescent="0.2">
      <c r="B13" s="4" t="s">
        <v>19</v>
      </c>
      <c r="C13" s="282" t="s">
        <v>20</v>
      </c>
      <c r="D13" s="283"/>
      <c r="E13" s="284"/>
    </row>
    <row r="17" spans="2:5" x14ac:dyDescent="0.15">
      <c r="B17" s="6" t="s">
        <v>2</v>
      </c>
      <c r="C17" s="7"/>
      <c r="D17" s="7"/>
      <c r="E17" s="7"/>
    </row>
    <row r="18" spans="2:5" x14ac:dyDescent="0.15">
      <c r="B18" s="8" t="s">
        <v>3</v>
      </c>
      <c r="C18" s="9"/>
      <c r="D18" s="9"/>
      <c r="E18" s="9"/>
    </row>
    <row r="19" spans="2:5" ht="22.5" x14ac:dyDescent="0.15">
      <c r="B19" s="8" t="s">
        <v>21</v>
      </c>
      <c r="C19" s="9"/>
      <c r="D19" s="9"/>
      <c r="E19" s="9"/>
    </row>
    <row r="20" spans="2:5" ht="33.75" x14ac:dyDescent="0.15">
      <c r="B20" s="8" t="s">
        <v>22</v>
      </c>
    </row>
    <row r="21" spans="2:5" x14ac:dyDescent="0.15">
      <c r="B21" s="8"/>
    </row>
  </sheetData>
  <sheetProtection algorithmName="SHA-512" hashValue="TQbkK/onTfE67CEMN4KaqggYy7f5UJi+ID7YF2G2bM+AoKegy5SXOpfCFlpQe7OsDUqyjPhP5FbBLEoTpt8cJQ==" saltValue="YuNP5eLgLClqtG4sd01bww==" spinCount="100000" sheet="1" formatCells="0" formatColumns="0" formatRows="0" insertColumns="0" insertRows="0" insertHyperlinks="0" deleteColumns="0" deleteRows="0"/>
  <mergeCells count="11">
    <mergeCell ref="B1:E1"/>
    <mergeCell ref="C3:E3"/>
    <mergeCell ref="C4:E4"/>
    <mergeCell ref="C6:E6"/>
    <mergeCell ref="C13:E13"/>
    <mergeCell ref="C7:E7"/>
    <mergeCell ref="C8:E8"/>
    <mergeCell ref="C9:E9"/>
    <mergeCell ref="C10:E10"/>
    <mergeCell ref="C11:E11"/>
    <mergeCell ref="C12:E12"/>
  </mergeCells>
  <dataValidations count="1">
    <dataValidation type="list" allowBlank="1" showInputMessage="1" showErrorMessage="1" sqref="C3" xr:uid="{F63DA12C-AA74-471D-8886-6D544D534DA8}">
      <formula1>$B$18:$B$21</formula1>
    </dataValidation>
  </dataValidations>
  <hyperlinks>
    <hyperlink ref="C13" r:id="rId1" xr:uid="{D223FC3F-0FB9-4A8A-9A6B-DE174A3C7E3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1"/>
  <sheetViews>
    <sheetView showGridLines="0" zoomScale="91" zoomScaleNormal="91" workbookViewId="0">
      <selection activeCell="O15" sqref="O15"/>
    </sheetView>
  </sheetViews>
  <sheetFormatPr baseColWidth="10" defaultColWidth="17.28515625" defaultRowHeight="15" customHeight="1" x14ac:dyDescent="0.15"/>
  <cols>
    <col min="1" max="1" width="3.28515625" style="12" customWidth="1"/>
    <col min="2" max="2" width="64.85546875" style="12" customWidth="1"/>
    <col min="3" max="3" width="17.85546875" style="12" customWidth="1"/>
    <col min="4" max="4" width="18.28515625" style="12" customWidth="1"/>
    <col min="5" max="14" width="16.28515625" style="12" customWidth="1"/>
    <col min="15" max="15" width="18.28515625" style="12" customWidth="1"/>
    <col min="16" max="16" width="50.28515625" style="12" customWidth="1"/>
    <col min="17" max="17" width="15.28515625" style="12" customWidth="1"/>
    <col min="18" max="18" width="17.140625" style="12" customWidth="1"/>
    <col min="19" max="16384" width="17.28515625" style="12"/>
  </cols>
  <sheetData>
    <row r="1" spans="1:27" ht="27" customHeight="1" x14ac:dyDescent="0.15">
      <c r="A1" s="10"/>
      <c r="B1" s="290" t="s">
        <v>23</v>
      </c>
      <c r="C1" s="291"/>
      <c r="D1" s="291"/>
      <c r="E1" s="291"/>
      <c r="F1" s="291"/>
      <c r="G1" s="291"/>
      <c r="H1" s="291"/>
      <c r="I1" s="291"/>
      <c r="J1" s="291"/>
      <c r="K1" s="291"/>
      <c r="L1" s="291"/>
      <c r="M1" s="291"/>
      <c r="N1" s="291"/>
      <c r="O1" s="291"/>
      <c r="P1" s="291"/>
      <c r="Q1" s="11"/>
      <c r="R1" s="11"/>
      <c r="S1" s="11"/>
      <c r="T1" s="11"/>
      <c r="U1" s="11"/>
      <c r="V1" s="11"/>
      <c r="W1" s="11"/>
      <c r="X1" s="11"/>
      <c r="Y1" s="11"/>
      <c r="Z1" s="11"/>
      <c r="AA1" s="11"/>
    </row>
    <row r="2" spans="1:27" ht="22.5" customHeight="1" thickBot="1" x14ac:dyDescent="0.2">
      <c r="A2" s="10"/>
      <c r="B2" s="295" t="s">
        <v>24</v>
      </c>
      <c r="C2" s="296"/>
      <c r="D2" s="296"/>
      <c r="E2" s="296"/>
      <c r="F2" s="296"/>
      <c r="G2" s="296"/>
      <c r="H2" s="296"/>
      <c r="I2" s="296"/>
      <c r="J2" s="296"/>
      <c r="K2" s="296"/>
      <c r="L2" s="296"/>
      <c r="M2" s="296"/>
      <c r="N2" s="296"/>
      <c r="O2" s="296"/>
      <c r="P2" s="296"/>
      <c r="Q2" s="11"/>
      <c r="R2" s="11"/>
      <c r="S2" s="11"/>
      <c r="T2" s="11"/>
      <c r="U2" s="11"/>
      <c r="V2" s="11"/>
      <c r="W2" s="11"/>
      <c r="X2" s="11"/>
      <c r="Y2" s="11"/>
      <c r="Z2" s="11"/>
      <c r="AA2" s="11"/>
    </row>
    <row r="3" spans="1:27" ht="19.7" customHeight="1" thickBot="1" x14ac:dyDescent="0.2">
      <c r="A3" s="10"/>
      <c r="B3" s="292" t="s">
        <v>25</v>
      </c>
      <c r="C3" s="293"/>
      <c r="D3" s="293"/>
      <c r="E3" s="293"/>
      <c r="F3" s="293"/>
      <c r="G3" s="293"/>
      <c r="H3" s="293"/>
      <c r="I3" s="293"/>
      <c r="J3" s="293"/>
      <c r="K3" s="293"/>
      <c r="L3" s="293"/>
      <c r="M3" s="293"/>
      <c r="N3" s="293"/>
      <c r="O3" s="293"/>
      <c r="P3" s="294"/>
      <c r="Q3" s="11"/>
      <c r="R3" s="11"/>
      <c r="S3" s="11"/>
      <c r="T3" s="11"/>
      <c r="U3" s="11"/>
      <c r="V3" s="11"/>
      <c r="W3" s="11"/>
      <c r="X3" s="11"/>
      <c r="Y3" s="11"/>
      <c r="Z3" s="11"/>
      <c r="AA3" s="11"/>
    </row>
    <row r="4" spans="1:27" ht="40.5" customHeight="1" thickBot="1" x14ac:dyDescent="0.2">
      <c r="A4" s="10"/>
      <c r="B4" s="13" t="s">
        <v>26</v>
      </c>
      <c r="C4" s="14" t="s">
        <v>27</v>
      </c>
      <c r="D4" s="15" t="s">
        <v>28</v>
      </c>
      <c r="E4" s="15" t="s">
        <v>29</v>
      </c>
      <c r="F4" s="203" t="s">
        <v>30</v>
      </c>
      <c r="G4" s="204" t="s">
        <v>31</v>
      </c>
      <c r="H4" s="204" t="s">
        <v>32</v>
      </c>
      <c r="I4" s="14" t="s">
        <v>33</v>
      </c>
      <c r="J4" s="15" t="s">
        <v>34</v>
      </c>
      <c r="K4" s="15" t="s">
        <v>35</v>
      </c>
      <c r="L4" s="14" t="s">
        <v>36</v>
      </c>
      <c r="M4" s="15" t="s">
        <v>37</v>
      </c>
      <c r="N4" s="15" t="s">
        <v>38</v>
      </c>
      <c r="O4" s="16" t="s">
        <v>39</v>
      </c>
      <c r="P4" s="17" t="s">
        <v>40</v>
      </c>
      <c r="Q4" s="11"/>
      <c r="R4" s="11"/>
      <c r="S4" s="11"/>
      <c r="T4" s="11"/>
      <c r="U4" s="11"/>
      <c r="V4" s="11"/>
      <c r="W4" s="11"/>
      <c r="X4" s="11"/>
      <c r="Y4" s="11"/>
      <c r="Z4" s="11"/>
      <c r="AA4" s="11"/>
    </row>
    <row r="5" spans="1:27" ht="43.5" customHeight="1" x14ac:dyDescent="0.15">
      <c r="A5" s="10"/>
      <c r="B5" s="18" t="s">
        <v>41</v>
      </c>
      <c r="C5" s="19">
        <v>0</v>
      </c>
      <c r="D5" s="20">
        <v>0</v>
      </c>
      <c r="E5" s="20">
        <v>213925500</v>
      </c>
      <c r="F5" s="20">
        <v>0</v>
      </c>
      <c r="G5" s="20">
        <v>0</v>
      </c>
      <c r="H5" s="20">
        <v>0</v>
      </c>
      <c r="I5" s="20">
        <v>0</v>
      </c>
      <c r="J5" s="20">
        <v>0</v>
      </c>
      <c r="K5" s="20">
        <v>0</v>
      </c>
      <c r="L5" s="20">
        <v>0</v>
      </c>
      <c r="M5" s="20">
        <v>0</v>
      </c>
      <c r="N5" s="21">
        <v>0</v>
      </c>
      <c r="O5" s="22">
        <f>SUM(C5:N5)</f>
        <v>213925500</v>
      </c>
      <c r="P5" s="23"/>
      <c r="Q5" s="11"/>
      <c r="R5" s="11"/>
      <c r="S5" s="11"/>
      <c r="T5" s="11"/>
      <c r="U5" s="11"/>
      <c r="V5" s="11"/>
      <c r="W5" s="11"/>
      <c r="X5" s="11"/>
      <c r="Y5" s="11"/>
      <c r="Z5" s="11"/>
      <c r="AA5" s="11"/>
    </row>
    <row r="6" spans="1:27" ht="43.5" customHeight="1" x14ac:dyDescent="0.15">
      <c r="A6" s="10"/>
      <c r="B6" s="24" t="s">
        <v>42</v>
      </c>
      <c r="C6" s="25">
        <v>0</v>
      </c>
      <c r="D6" s="26">
        <v>0</v>
      </c>
      <c r="E6" s="26">
        <v>0</v>
      </c>
      <c r="F6" s="26">
        <v>9500000</v>
      </c>
      <c r="G6" s="26">
        <v>0</v>
      </c>
      <c r="H6" s="26">
        <v>0</v>
      </c>
      <c r="I6" s="26">
        <v>0</v>
      </c>
      <c r="J6" s="26">
        <v>0</v>
      </c>
      <c r="K6" s="26">
        <v>0</v>
      </c>
      <c r="L6" s="26">
        <v>0</v>
      </c>
      <c r="M6" s="26">
        <v>0</v>
      </c>
      <c r="N6" s="27">
        <v>0</v>
      </c>
      <c r="O6" s="28">
        <f t="shared" ref="O6:O14" si="0">SUM(C6:N6)</f>
        <v>9500000</v>
      </c>
      <c r="P6" s="29"/>
      <c r="Q6" s="11"/>
      <c r="R6" s="11"/>
      <c r="S6" s="11"/>
      <c r="T6" s="11"/>
      <c r="U6" s="11"/>
      <c r="V6" s="11"/>
      <c r="W6" s="11"/>
      <c r="X6" s="11"/>
      <c r="Y6" s="11"/>
      <c r="Z6" s="11"/>
      <c r="AA6" s="11"/>
    </row>
    <row r="7" spans="1:27" ht="43.5" customHeight="1" x14ac:dyDescent="0.15">
      <c r="A7" s="10"/>
      <c r="B7" s="30" t="s">
        <v>43</v>
      </c>
      <c r="C7" s="25">
        <f>37500000+92888719</f>
        <v>130388719</v>
      </c>
      <c r="D7" s="26">
        <f>239700000+119000000</f>
        <v>358700000</v>
      </c>
      <c r="E7" s="26">
        <f>15000000+21700000</f>
        <v>36700000</v>
      </c>
      <c r="F7" s="26">
        <v>2000000</v>
      </c>
      <c r="G7" s="26">
        <v>6500000</v>
      </c>
      <c r="H7" s="26">
        <v>55000000</v>
      </c>
      <c r="I7" s="26">
        <v>0</v>
      </c>
      <c r="J7" s="26">
        <v>0</v>
      </c>
      <c r="K7" s="26">
        <v>0</v>
      </c>
      <c r="L7" s="26">
        <v>0</v>
      </c>
      <c r="M7" s="26">
        <v>0</v>
      </c>
      <c r="N7" s="27">
        <v>0</v>
      </c>
      <c r="O7" s="28">
        <f t="shared" si="0"/>
        <v>589288719</v>
      </c>
      <c r="P7" s="29" t="s">
        <v>44</v>
      </c>
      <c r="Q7" s="11"/>
      <c r="R7" s="11"/>
      <c r="S7" s="11"/>
      <c r="T7" s="11"/>
      <c r="U7" s="11"/>
      <c r="V7" s="11"/>
      <c r="W7" s="11"/>
      <c r="X7" s="11"/>
      <c r="Y7" s="11"/>
      <c r="Z7" s="11"/>
      <c r="AA7" s="11"/>
    </row>
    <row r="8" spans="1:27" ht="43.5" customHeight="1" x14ac:dyDescent="0.15">
      <c r="A8" s="10"/>
      <c r="B8" s="31" t="s">
        <v>45</v>
      </c>
      <c r="C8" s="25">
        <v>0</v>
      </c>
      <c r="D8" s="26">
        <v>0</v>
      </c>
      <c r="E8" s="26">
        <v>0</v>
      </c>
      <c r="F8" s="26">
        <v>0</v>
      </c>
      <c r="G8" s="26">
        <v>0</v>
      </c>
      <c r="H8" s="26">
        <v>0</v>
      </c>
      <c r="I8" s="26">
        <v>0</v>
      </c>
      <c r="J8" s="26">
        <v>0</v>
      </c>
      <c r="K8" s="26">
        <v>0</v>
      </c>
      <c r="L8" s="26">
        <v>0</v>
      </c>
      <c r="M8" s="26">
        <v>0</v>
      </c>
      <c r="N8" s="27">
        <v>0</v>
      </c>
      <c r="O8" s="28">
        <f t="shared" si="0"/>
        <v>0</v>
      </c>
      <c r="P8" s="29"/>
      <c r="Q8" s="11"/>
      <c r="R8" s="11"/>
      <c r="S8" s="11"/>
      <c r="T8" s="11"/>
      <c r="U8" s="11"/>
      <c r="V8" s="11"/>
      <c r="W8" s="11"/>
      <c r="X8" s="11"/>
      <c r="Y8" s="11"/>
      <c r="Z8" s="11"/>
      <c r="AA8" s="11"/>
    </row>
    <row r="9" spans="1:27" ht="43.5" customHeight="1" x14ac:dyDescent="0.15">
      <c r="A9" s="10"/>
      <c r="B9" s="24" t="s">
        <v>46</v>
      </c>
      <c r="C9" s="25">
        <v>0</v>
      </c>
      <c r="D9" s="26">
        <v>0</v>
      </c>
      <c r="E9" s="26">
        <v>0</v>
      </c>
      <c r="F9" s="26">
        <v>0</v>
      </c>
      <c r="G9" s="26">
        <v>0</v>
      </c>
      <c r="H9" s="26">
        <v>0</v>
      </c>
      <c r="I9" s="26">
        <v>0</v>
      </c>
      <c r="J9" s="26">
        <v>0</v>
      </c>
      <c r="K9" s="26">
        <v>0</v>
      </c>
      <c r="L9" s="26">
        <v>0</v>
      </c>
      <c r="M9" s="26">
        <v>0</v>
      </c>
      <c r="N9" s="27">
        <v>0</v>
      </c>
      <c r="O9" s="28">
        <f t="shared" si="0"/>
        <v>0</v>
      </c>
      <c r="P9" s="29"/>
      <c r="Q9" s="11"/>
      <c r="R9" s="11"/>
      <c r="S9" s="11"/>
      <c r="T9" s="11"/>
      <c r="U9" s="11"/>
      <c r="V9" s="11"/>
      <c r="W9" s="11"/>
      <c r="X9" s="11"/>
      <c r="Y9" s="11"/>
      <c r="Z9" s="11"/>
      <c r="AA9" s="11"/>
    </row>
    <row r="10" spans="1:27" ht="43.5" customHeight="1" x14ac:dyDescent="0.15">
      <c r="A10" s="10"/>
      <c r="B10" s="24" t="s">
        <v>47</v>
      </c>
      <c r="C10" s="25">
        <v>16371760</v>
      </c>
      <c r="D10" s="26">
        <v>23132773</v>
      </c>
      <c r="E10" s="26">
        <v>21679904</v>
      </c>
      <c r="F10" s="26">
        <v>3524246</v>
      </c>
      <c r="G10" s="26">
        <v>43794184</v>
      </c>
      <c r="H10" s="26">
        <v>6114834</v>
      </c>
      <c r="I10" s="26">
        <v>0</v>
      </c>
      <c r="J10" s="26">
        <v>0</v>
      </c>
      <c r="K10" s="26">
        <v>0</v>
      </c>
      <c r="L10" s="26">
        <v>0</v>
      </c>
      <c r="M10" s="26">
        <v>0</v>
      </c>
      <c r="N10" s="27">
        <v>0</v>
      </c>
      <c r="O10" s="28">
        <f t="shared" si="0"/>
        <v>114617701</v>
      </c>
      <c r="P10" s="29"/>
      <c r="Q10" s="11"/>
      <c r="R10" s="11"/>
      <c r="S10" s="11"/>
      <c r="T10" s="11"/>
      <c r="U10" s="11"/>
      <c r="V10" s="11"/>
      <c r="W10" s="11"/>
      <c r="X10" s="11"/>
      <c r="Y10" s="11"/>
      <c r="Z10" s="11"/>
      <c r="AA10" s="11"/>
    </row>
    <row r="11" spans="1:27" ht="43.5" customHeight="1" x14ac:dyDescent="0.15">
      <c r="A11" s="10"/>
      <c r="B11" s="24" t="s">
        <v>48</v>
      </c>
      <c r="C11" s="25">
        <v>55089188</v>
      </c>
      <c r="D11" s="26">
        <v>113588864</v>
      </c>
      <c r="E11" s="26">
        <v>455989971</v>
      </c>
      <c r="F11" s="26">
        <v>45643061</v>
      </c>
      <c r="G11" s="26">
        <v>45752377</v>
      </c>
      <c r="H11" s="26">
        <v>13418949</v>
      </c>
      <c r="I11" s="26">
        <v>0</v>
      </c>
      <c r="J11" s="26">
        <v>0</v>
      </c>
      <c r="K11" s="26">
        <v>0</v>
      </c>
      <c r="L11" s="26">
        <v>0</v>
      </c>
      <c r="M11" s="26">
        <v>0</v>
      </c>
      <c r="N11" s="27">
        <v>0</v>
      </c>
      <c r="O11" s="28">
        <f t="shared" si="0"/>
        <v>729482410</v>
      </c>
      <c r="P11" s="29"/>
      <c r="Q11" s="11"/>
      <c r="R11" s="11"/>
      <c r="S11" s="11"/>
      <c r="T11" s="11"/>
      <c r="U11" s="11"/>
      <c r="V11" s="11"/>
      <c r="W11" s="11"/>
      <c r="X11" s="11"/>
      <c r="Y11" s="11"/>
      <c r="Z11" s="11"/>
      <c r="AA11" s="11"/>
    </row>
    <row r="12" spans="1:27" ht="43.5" customHeight="1" x14ac:dyDescent="0.15">
      <c r="A12" s="10"/>
      <c r="B12" s="24" t="s">
        <v>49</v>
      </c>
      <c r="C12" s="25">
        <v>689600</v>
      </c>
      <c r="D12" s="26">
        <v>348000</v>
      </c>
      <c r="E12" s="26">
        <v>0</v>
      </c>
      <c r="F12" s="26">
        <v>0</v>
      </c>
      <c r="G12" s="26">
        <v>0</v>
      </c>
      <c r="H12" s="26">
        <v>0</v>
      </c>
      <c r="I12" s="26">
        <v>0</v>
      </c>
      <c r="J12" s="26">
        <v>0</v>
      </c>
      <c r="K12" s="26">
        <v>0</v>
      </c>
      <c r="L12" s="26">
        <v>0</v>
      </c>
      <c r="M12" s="26">
        <v>0</v>
      </c>
      <c r="N12" s="27">
        <v>0</v>
      </c>
      <c r="O12" s="28">
        <f t="shared" si="0"/>
        <v>1037600</v>
      </c>
      <c r="P12" s="29"/>
      <c r="Q12" s="11"/>
      <c r="R12" s="11"/>
      <c r="S12" s="11"/>
      <c r="T12" s="11"/>
      <c r="U12" s="11"/>
      <c r="V12" s="11"/>
      <c r="W12" s="11"/>
      <c r="X12" s="11"/>
      <c r="Y12" s="11"/>
      <c r="Z12" s="11"/>
      <c r="AA12" s="11"/>
    </row>
    <row r="13" spans="1:27" ht="43.5" customHeight="1" x14ac:dyDescent="0.15">
      <c r="A13" s="10"/>
      <c r="B13" s="24" t="s">
        <v>50</v>
      </c>
      <c r="C13" s="25">
        <v>0</v>
      </c>
      <c r="D13" s="26">
        <v>0</v>
      </c>
      <c r="E13" s="26">
        <v>0</v>
      </c>
      <c r="F13" s="26">
        <v>0</v>
      </c>
      <c r="G13" s="26">
        <v>0</v>
      </c>
      <c r="H13" s="26">
        <v>0</v>
      </c>
      <c r="I13" s="26">
        <v>0</v>
      </c>
      <c r="J13" s="26">
        <v>0</v>
      </c>
      <c r="K13" s="26">
        <v>0</v>
      </c>
      <c r="L13" s="26">
        <v>0</v>
      </c>
      <c r="M13" s="26">
        <v>0</v>
      </c>
      <c r="N13" s="27">
        <v>0</v>
      </c>
      <c r="O13" s="28">
        <f t="shared" si="0"/>
        <v>0</v>
      </c>
      <c r="P13" s="29"/>
      <c r="Q13" s="11"/>
      <c r="R13" s="11"/>
      <c r="S13" s="11"/>
      <c r="T13" s="11"/>
      <c r="U13" s="11"/>
      <c r="V13" s="11"/>
      <c r="W13" s="11"/>
      <c r="X13" s="11"/>
      <c r="Y13" s="11"/>
      <c r="Z13" s="11"/>
      <c r="AA13" s="11"/>
    </row>
    <row r="14" spans="1:27" ht="43.5" customHeight="1" x14ac:dyDescent="0.15">
      <c r="A14" s="10"/>
      <c r="B14" s="32" t="s">
        <v>51</v>
      </c>
      <c r="C14" s="33">
        <v>0</v>
      </c>
      <c r="D14" s="34">
        <v>0</v>
      </c>
      <c r="E14" s="34">
        <v>41225978</v>
      </c>
      <c r="F14" s="34">
        <v>13126842</v>
      </c>
      <c r="G14" s="34">
        <v>31955902</v>
      </c>
      <c r="H14" s="34">
        <v>0</v>
      </c>
      <c r="I14" s="34">
        <v>0</v>
      </c>
      <c r="J14" s="34">
        <v>0</v>
      </c>
      <c r="K14" s="34">
        <v>0</v>
      </c>
      <c r="L14" s="34">
        <v>0</v>
      </c>
      <c r="M14" s="34">
        <v>0</v>
      </c>
      <c r="N14" s="35">
        <v>0</v>
      </c>
      <c r="O14" s="36">
        <f t="shared" si="0"/>
        <v>86308722</v>
      </c>
      <c r="P14" s="205" t="s">
        <v>52</v>
      </c>
      <c r="Q14" s="11"/>
      <c r="R14" s="11"/>
      <c r="S14" s="11"/>
      <c r="T14" s="11"/>
      <c r="U14" s="11"/>
      <c r="V14" s="11"/>
      <c r="W14" s="11"/>
      <c r="X14" s="11"/>
      <c r="Y14" s="11"/>
      <c r="Z14" s="11"/>
      <c r="AA14" s="11"/>
    </row>
    <row r="15" spans="1:27" ht="37.5" customHeight="1" thickBot="1" x14ac:dyDescent="0.2">
      <c r="A15" s="10"/>
      <c r="B15" s="37" t="s">
        <v>53</v>
      </c>
      <c r="C15" s="38">
        <f t="shared" ref="C15:O15" si="1">SUM(C5:C14)</f>
        <v>202539267</v>
      </c>
      <c r="D15" s="39">
        <f t="shared" si="1"/>
        <v>495769637</v>
      </c>
      <c r="E15" s="39">
        <f t="shared" si="1"/>
        <v>769521353</v>
      </c>
      <c r="F15" s="39">
        <f t="shared" si="1"/>
        <v>73794149</v>
      </c>
      <c r="G15" s="39">
        <f t="shared" si="1"/>
        <v>128002463</v>
      </c>
      <c r="H15" s="39">
        <f t="shared" si="1"/>
        <v>74533783</v>
      </c>
      <c r="I15" s="39">
        <f t="shared" si="1"/>
        <v>0</v>
      </c>
      <c r="J15" s="39">
        <f t="shared" si="1"/>
        <v>0</v>
      </c>
      <c r="K15" s="39">
        <f t="shared" si="1"/>
        <v>0</v>
      </c>
      <c r="L15" s="39">
        <f t="shared" si="1"/>
        <v>0</v>
      </c>
      <c r="M15" s="39">
        <f t="shared" si="1"/>
        <v>0</v>
      </c>
      <c r="N15" s="39">
        <f t="shared" si="1"/>
        <v>0</v>
      </c>
      <c r="O15" s="40">
        <f t="shared" si="1"/>
        <v>1744160652</v>
      </c>
      <c r="P15" s="41"/>
      <c r="Q15" s="11"/>
      <c r="R15" s="11"/>
      <c r="S15" s="11"/>
      <c r="T15" s="11"/>
      <c r="U15" s="11"/>
      <c r="V15" s="11"/>
      <c r="W15" s="11"/>
      <c r="X15" s="11"/>
      <c r="Y15" s="11"/>
      <c r="Z15" s="11"/>
      <c r="AA15" s="11"/>
    </row>
    <row r="16" spans="1:27" ht="19.7" customHeight="1" x14ac:dyDescent="0.15">
      <c r="A16" s="10"/>
      <c r="B16" s="42"/>
      <c r="C16" s="10"/>
      <c r="D16" s="10"/>
      <c r="E16" s="10"/>
      <c r="F16" s="10"/>
      <c r="G16" s="10"/>
      <c r="H16" s="10"/>
      <c r="I16" s="10"/>
      <c r="J16" s="10"/>
      <c r="K16" s="10"/>
      <c r="L16" s="10"/>
      <c r="M16" s="10"/>
      <c r="N16" s="10"/>
      <c r="O16" s="10"/>
      <c r="P16" s="10"/>
      <c r="Q16" s="11"/>
      <c r="R16" s="11"/>
      <c r="S16" s="11"/>
      <c r="T16" s="11"/>
      <c r="U16" s="11"/>
      <c r="V16" s="11"/>
      <c r="W16" s="11"/>
      <c r="X16" s="11"/>
      <c r="Y16" s="11"/>
      <c r="Z16" s="11"/>
      <c r="AA16" s="11"/>
    </row>
    <row r="17" spans="1:27" ht="19.7" customHeight="1" thickBot="1" x14ac:dyDescent="0.2">
      <c r="A17" s="10"/>
      <c r="B17" s="42"/>
      <c r="C17" s="10"/>
      <c r="D17" s="10"/>
      <c r="E17" s="10"/>
      <c r="F17" s="10"/>
      <c r="G17" s="10"/>
      <c r="H17" s="10"/>
      <c r="I17" s="10"/>
      <c r="J17" s="10"/>
      <c r="K17" s="10"/>
      <c r="L17" s="10"/>
      <c r="M17" s="10"/>
      <c r="N17" s="10"/>
      <c r="O17" s="10"/>
      <c r="P17" s="10"/>
      <c r="Q17" s="11"/>
      <c r="R17" s="11"/>
      <c r="S17" s="11"/>
      <c r="T17" s="11"/>
      <c r="U17" s="11"/>
      <c r="V17" s="11"/>
      <c r="W17" s="11"/>
      <c r="X17" s="11"/>
      <c r="Y17" s="11"/>
      <c r="Z17" s="11"/>
      <c r="AA17" s="11"/>
    </row>
    <row r="18" spans="1:27" ht="19.7" customHeight="1" thickBot="1" x14ac:dyDescent="0.2">
      <c r="A18" s="10"/>
      <c r="B18" s="292" t="s">
        <v>54</v>
      </c>
      <c r="C18" s="293"/>
      <c r="D18" s="293"/>
      <c r="E18" s="293"/>
      <c r="F18" s="293"/>
      <c r="G18" s="293"/>
      <c r="H18" s="293"/>
      <c r="I18" s="293"/>
      <c r="J18" s="293"/>
      <c r="K18" s="293"/>
      <c r="L18" s="293"/>
      <c r="M18" s="293"/>
      <c r="N18" s="293"/>
      <c r="O18" s="293"/>
      <c r="P18" s="294"/>
      <c r="Q18" s="11"/>
      <c r="R18" s="11"/>
      <c r="S18" s="11"/>
      <c r="T18" s="11"/>
      <c r="U18" s="11"/>
      <c r="V18" s="11"/>
      <c r="W18" s="11"/>
      <c r="X18" s="11"/>
      <c r="Y18" s="11"/>
      <c r="Z18" s="11"/>
      <c r="AA18" s="11"/>
    </row>
    <row r="19" spans="1:27" ht="40.5" customHeight="1" thickBot="1" x14ac:dyDescent="0.2">
      <c r="A19" s="10"/>
      <c r="B19" s="43" t="s">
        <v>26</v>
      </c>
      <c r="C19" s="44" t="s">
        <v>27</v>
      </c>
      <c r="D19" s="45" t="s">
        <v>28</v>
      </c>
      <c r="E19" s="45" t="s">
        <v>29</v>
      </c>
      <c r="F19" s="46" t="s">
        <v>30</v>
      </c>
      <c r="G19" s="45" t="s">
        <v>31</v>
      </c>
      <c r="H19" s="45" t="s">
        <v>32</v>
      </c>
      <c r="I19" s="46" t="s">
        <v>33</v>
      </c>
      <c r="J19" s="45" t="s">
        <v>34</v>
      </c>
      <c r="K19" s="45" t="s">
        <v>35</v>
      </c>
      <c r="L19" s="46" t="s">
        <v>36</v>
      </c>
      <c r="M19" s="45" t="s">
        <v>37</v>
      </c>
      <c r="N19" s="47" t="s">
        <v>38</v>
      </c>
      <c r="O19" s="48" t="s">
        <v>55</v>
      </c>
      <c r="P19" s="49" t="s">
        <v>40</v>
      </c>
      <c r="Q19" s="11"/>
      <c r="R19" s="11"/>
      <c r="S19" s="11"/>
      <c r="T19" s="11"/>
      <c r="U19" s="11"/>
      <c r="V19" s="11"/>
      <c r="W19" s="11"/>
      <c r="X19" s="11"/>
      <c r="Y19" s="11"/>
      <c r="Z19" s="11"/>
      <c r="AA19" s="11"/>
    </row>
    <row r="20" spans="1:27" ht="42.75" customHeight="1" x14ac:dyDescent="0.15">
      <c r="A20" s="10"/>
      <c r="B20" s="50" t="s">
        <v>56</v>
      </c>
      <c r="C20" s="51">
        <f>162764368+62281867+4506151+3100000+15051325+17944163+68901000+12416830+202000000+27536700+89359912+15762859+118630+124794816+28597783+196007081+22648626+151459346+540230+1279250+116500</f>
        <v>1207187437</v>
      </c>
      <c r="D20" s="20">
        <f>54102369+19545152+89504653+2959330+73000000+88004350+5097120+41840400+39350912+16551910+2915500+283866+306107051+31820422+135130859+17946183+67795844+402200+6773279</f>
        <v>999131400</v>
      </c>
      <c r="E20" s="20">
        <f>1363900+39169215+7319151+33400+4907000+47760060+3272500+11589410+3785152+57345+6068303+1930180+69050219+2603447+22211429+574714+10181462+50000000</f>
        <v>281876887</v>
      </c>
      <c r="F20" s="20">
        <v>0</v>
      </c>
      <c r="G20" s="20">
        <v>0</v>
      </c>
      <c r="H20" s="20">
        <v>0</v>
      </c>
      <c r="I20" s="20">
        <v>0</v>
      </c>
      <c r="J20" s="20">
        <v>0</v>
      </c>
      <c r="K20" s="20">
        <v>0</v>
      </c>
      <c r="L20" s="20">
        <v>0</v>
      </c>
      <c r="M20" s="20">
        <v>0</v>
      </c>
      <c r="N20" s="52">
        <v>0</v>
      </c>
      <c r="O20" s="53">
        <f t="shared" ref="O20:O25" si="2">SUM(C20:N20)</f>
        <v>2488195724</v>
      </c>
      <c r="P20" s="54"/>
      <c r="Q20" s="11"/>
      <c r="R20" s="11"/>
      <c r="S20" s="11"/>
      <c r="T20" s="11"/>
      <c r="U20" s="11"/>
      <c r="V20" s="11"/>
      <c r="W20" s="11"/>
      <c r="X20" s="11"/>
      <c r="Y20" s="11"/>
      <c r="Z20" s="11"/>
      <c r="AA20" s="11"/>
    </row>
    <row r="21" spans="1:27" ht="42.75" customHeight="1" x14ac:dyDescent="0.15">
      <c r="A21" s="10"/>
      <c r="B21" s="55" t="s">
        <v>57</v>
      </c>
      <c r="C21" s="56">
        <f>10550974+25088322+4906587</f>
        <v>40545883</v>
      </c>
      <c r="D21" s="26">
        <f>18576442+33084053+5201818</f>
        <v>56862313</v>
      </c>
      <c r="E21" s="26">
        <f>11102308+2145998+5000000</f>
        <v>18248306</v>
      </c>
      <c r="F21" s="26">
        <v>0</v>
      </c>
      <c r="G21" s="26">
        <v>0</v>
      </c>
      <c r="H21" s="26">
        <v>0</v>
      </c>
      <c r="I21" s="26">
        <v>0</v>
      </c>
      <c r="J21" s="26">
        <v>0</v>
      </c>
      <c r="K21" s="26">
        <v>0</v>
      </c>
      <c r="L21" s="26">
        <v>0</v>
      </c>
      <c r="M21" s="26">
        <v>0</v>
      </c>
      <c r="N21" s="57">
        <v>0</v>
      </c>
      <c r="O21" s="58">
        <f t="shared" si="2"/>
        <v>115656502</v>
      </c>
      <c r="P21" s="59"/>
      <c r="Q21" s="11"/>
      <c r="R21" s="11"/>
      <c r="S21" s="11"/>
      <c r="T21" s="11"/>
      <c r="U21" s="11"/>
      <c r="V21" s="11"/>
      <c r="W21" s="11"/>
      <c r="X21" s="11"/>
      <c r="Y21" s="11"/>
      <c r="Z21" s="11"/>
      <c r="AA21" s="11"/>
    </row>
    <row r="22" spans="1:27" ht="42.75" customHeight="1" x14ac:dyDescent="0.15">
      <c r="A22" s="10"/>
      <c r="B22" s="55" t="s">
        <v>58</v>
      </c>
      <c r="C22" s="56">
        <v>0</v>
      </c>
      <c r="D22" s="26">
        <v>0</v>
      </c>
      <c r="E22" s="26"/>
      <c r="F22" s="26">
        <v>0</v>
      </c>
      <c r="G22" s="26">
        <v>0</v>
      </c>
      <c r="H22" s="26">
        <v>0</v>
      </c>
      <c r="I22" s="26">
        <v>0</v>
      </c>
      <c r="J22" s="26">
        <v>0</v>
      </c>
      <c r="K22" s="26">
        <v>0</v>
      </c>
      <c r="L22" s="26">
        <v>0</v>
      </c>
      <c r="M22" s="26">
        <v>0</v>
      </c>
      <c r="N22" s="57">
        <v>0</v>
      </c>
      <c r="O22" s="58">
        <f t="shared" si="2"/>
        <v>0</v>
      </c>
      <c r="P22" s="59" t="s">
        <v>44</v>
      </c>
      <c r="Q22" s="11"/>
      <c r="R22" s="11"/>
      <c r="S22" s="11"/>
      <c r="T22" s="11"/>
      <c r="U22" s="11"/>
      <c r="V22" s="11"/>
      <c r="W22" s="11"/>
      <c r="X22" s="11"/>
      <c r="Y22" s="11"/>
      <c r="Z22" s="11"/>
      <c r="AA22" s="11"/>
    </row>
    <row r="23" spans="1:27" ht="42.75" customHeight="1" x14ac:dyDescent="0.15">
      <c r="A23" s="10"/>
      <c r="B23" s="55" t="s">
        <v>59</v>
      </c>
      <c r="C23" s="56">
        <f>47583995+466667+2561954</f>
        <v>50612616</v>
      </c>
      <c r="D23" s="26">
        <f>350000+2079487+1458351+45948294</f>
        <v>49836132</v>
      </c>
      <c r="E23" s="26">
        <f>56266649+594864</f>
        <v>56861513</v>
      </c>
      <c r="F23" s="26">
        <v>0</v>
      </c>
      <c r="G23" s="26">
        <v>0</v>
      </c>
      <c r="H23" s="26">
        <v>0</v>
      </c>
      <c r="I23" s="26">
        <v>0</v>
      </c>
      <c r="J23" s="26">
        <v>0</v>
      </c>
      <c r="K23" s="26">
        <v>0</v>
      </c>
      <c r="L23" s="26">
        <v>0</v>
      </c>
      <c r="M23" s="26">
        <v>0</v>
      </c>
      <c r="N23" s="57">
        <v>0</v>
      </c>
      <c r="O23" s="58">
        <f t="shared" si="2"/>
        <v>157310261</v>
      </c>
      <c r="P23" s="59"/>
      <c r="Q23" s="11"/>
      <c r="R23" s="11"/>
      <c r="S23" s="11"/>
      <c r="T23" s="11"/>
      <c r="U23" s="11"/>
      <c r="V23" s="11"/>
      <c r="W23" s="11"/>
      <c r="X23" s="11"/>
      <c r="Y23" s="11"/>
      <c r="Z23" s="11"/>
      <c r="AA23" s="11"/>
    </row>
    <row r="24" spans="1:27" ht="42.75" customHeight="1" thickBot="1" x14ac:dyDescent="0.2">
      <c r="A24" s="10"/>
      <c r="B24" s="60" t="s">
        <v>60</v>
      </c>
      <c r="C24" s="61">
        <f>33154+8209029+1070807+1528239+1600784+200000+3058271+3346563+968384+600000</f>
        <v>20615231</v>
      </c>
      <c r="D24" s="62">
        <f>1522774+2070807+844536+1418197+676488+88655+340000+2283877+766057+1043675</f>
        <v>11055066</v>
      </c>
      <c r="E24" s="62">
        <f>5760+2176240+1545022+9948+413180+10000+2214304+1820000</f>
        <v>8194454</v>
      </c>
      <c r="F24" s="62">
        <v>0</v>
      </c>
      <c r="G24" s="62">
        <v>0</v>
      </c>
      <c r="H24" s="62">
        <v>0</v>
      </c>
      <c r="I24" s="62">
        <v>0</v>
      </c>
      <c r="J24" s="62">
        <v>0</v>
      </c>
      <c r="K24" s="62">
        <v>0</v>
      </c>
      <c r="L24" s="62">
        <v>0</v>
      </c>
      <c r="M24" s="62">
        <v>0</v>
      </c>
      <c r="N24" s="63">
        <v>0</v>
      </c>
      <c r="O24" s="64">
        <f t="shared" si="2"/>
        <v>39864751</v>
      </c>
      <c r="P24" s="142" t="s">
        <v>61</v>
      </c>
      <c r="Q24" s="11"/>
      <c r="R24" s="11"/>
      <c r="S24" s="11"/>
      <c r="T24" s="11"/>
      <c r="U24" s="11"/>
      <c r="V24" s="11"/>
      <c r="W24" s="11"/>
      <c r="X24" s="11"/>
      <c r="Y24" s="11"/>
      <c r="Z24" s="11"/>
      <c r="AA24" s="11"/>
    </row>
    <row r="25" spans="1:27" ht="37.5" customHeight="1" thickBot="1" x14ac:dyDescent="0.2">
      <c r="A25" s="10"/>
      <c r="B25" s="65" t="s">
        <v>53</v>
      </c>
      <c r="C25" s="66">
        <f>SUM(C20:C24)</f>
        <v>1318961167</v>
      </c>
      <c r="D25" s="67">
        <f t="shared" ref="D25:N25" si="3">SUM(D20:D24)</f>
        <v>1116884911</v>
      </c>
      <c r="E25" s="67">
        <f t="shared" si="3"/>
        <v>365181160</v>
      </c>
      <c r="F25" s="67">
        <f t="shared" si="3"/>
        <v>0</v>
      </c>
      <c r="G25" s="67">
        <f t="shared" si="3"/>
        <v>0</v>
      </c>
      <c r="H25" s="67">
        <f t="shared" si="3"/>
        <v>0</v>
      </c>
      <c r="I25" s="67">
        <f t="shared" si="3"/>
        <v>0</v>
      </c>
      <c r="J25" s="67">
        <f t="shared" si="3"/>
        <v>0</v>
      </c>
      <c r="K25" s="67">
        <f t="shared" si="3"/>
        <v>0</v>
      </c>
      <c r="L25" s="67">
        <f t="shared" si="3"/>
        <v>0</v>
      </c>
      <c r="M25" s="67">
        <f t="shared" si="3"/>
        <v>0</v>
      </c>
      <c r="N25" s="68">
        <f t="shared" si="3"/>
        <v>0</v>
      </c>
      <c r="O25" s="40">
        <f t="shared" si="2"/>
        <v>2801027238</v>
      </c>
      <c r="P25" s="69"/>
      <c r="Q25" s="11"/>
      <c r="R25" s="11"/>
      <c r="S25" s="11"/>
      <c r="T25" s="11"/>
      <c r="U25" s="11"/>
      <c r="V25" s="11"/>
      <c r="W25" s="11"/>
      <c r="X25" s="11"/>
      <c r="Y25" s="11"/>
      <c r="Z25" s="11"/>
      <c r="AA25" s="11"/>
    </row>
    <row r="26" spans="1:27" ht="19.7" customHeight="1" x14ac:dyDescent="0.15">
      <c r="A26" s="10"/>
      <c r="B26" s="70"/>
      <c r="C26" s="71"/>
      <c r="D26" s="71"/>
      <c r="E26" s="72"/>
      <c r="F26" s="72"/>
      <c r="G26" s="72"/>
      <c r="H26" s="72"/>
      <c r="I26" s="72"/>
      <c r="J26" s="72"/>
      <c r="K26" s="72"/>
      <c r="L26" s="72"/>
      <c r="M26" s="72"/>
      <c r="N26" s="72"/>
      <c r="O26" s="72"/>
      <c r="P26" s="73"/>
      <c r="Q26" s="11"/>
      <c r="R26" s="11"/>
      <c r="S26" s="11"/>
      <c r="T26" s="11"/>
      <c r="U26" s="11"/>
      <c r="V26" s="11"/>
      <c r="W26" s="11"/>
      <c r="X26" s="11"/>
      <c r="Y26" s="11"/>
      <c r="Z26" s="11"/>
      <c r="AA26" s="11"/>
    </row>
    <row r="27" spans="1:27" ht="19.7" customHeight="1" thickBot="1" x14ac:dyDescent="0.2">
      <c r="A27" s="10"/>
      <c r="B27" s="70"/>
      <c r="C27" s="71"/>
      <c r="D27" s="71"/>
      <c r="E27" s="72"/>
      <c r="F27" s="72"/>
      <c r="G27" s="72"/>
      <c r="H27" s="72"/>
      <c r="I27" s="72"/>
      <c r="J27" s="72"/>
      <c r="K27" s="72"/>
      <c r="L27" s="72"/>
      <c r="M27" s="72"/>
      <c r="N27" s="72"/>
      <c r="O27" s="72"/>
      <c r="P27" s="73"/>
      <c r="Q27" s="11"/>
      <c r="R27" s="11"/>
      <c r="S27" s="11"/>
      <c r="T27" s="11"/>
      <c r="U27" s="11"/>
      <c r="V27" s="11"/>
      <c r="W27" s="11"/>
      <c r="X27" s="11"/>
      <c r="Y27" s="11"/>
      <c r="Z27" s="11"/>
      <c r="AA27" s="11"/>
    </row>
    <row r="28" spans="1:27" ht="19.7" customHeight="1" thickBot="1" x14ac:dyDescent="0.2">
      <c r="A28" s="10"/>
      <c r="B28" s="292" t="s">
        <v>62</v>
      </c>
      <c r="C28" s="293"/>
      <c r="D28" s="293"/>
      <c r="E28" s="293"/>
      <c r="F28" s="293"/>
      <c r="G28" s="293"/>
      <c r="H28" s="293"/>
      <c r="I28" s="293"/>
      <c r="J28" s="293"/>
      <c r="K28" s="293"/>
      <c r="L28" s="293"/>
      <c r="M28" s="293"/>
      <c r="N28" s="293"/>
      <c r="O28" s="293"/>
      <c r="P28" s="294"/>
      <c r="Q28" s="11"/>
      <c r="R28" s="11"/>
      <c r="S28" s="11"/>
      <c r="T28" s="11"/>
      <c r="U28" s="11"/>
      <c r="V28" s="11"/>
      <c r="W28" s="11"/>
      <c r="X28" s="11"/>
      <c r="Y28" s="11"/>
      <c r="Z28" s="11"/>
      <c r="AA28" s="11"/>
    </row>
    <row r="29" spans="1:27" ht="41.45" customHeight="1" x14ac:dyDescent="0.15">
      <c r="A29" s="10"/>
      <c r="B29" s="288" t="s">
        <v>63</v>
      </c>
      <c r="C29" s="74" t="s">
        <v>27</v>
      </c>
      <c r="D29" s="74" t="s">
        <v>28</v>
      </c>
      <c r="E29" s="74" t="s">
        <v>29</v>
      </c>
      <c r="F29" s="74" t="s">
        <v>30</v>
      </c>
      <c r="G29" s="74" t="s">
        <v>31</v>
      </c>
      <c r="H29" s="74" t="s">
        <v>32</v>
      </c>
      <c r="I29" s="74" t="s">
        <v>33</v>
      </c>
      <c r="J29" s="74" t="s">
        <v>34</v>
      </c>
      <c r="K29" s="74" t="s">
        <v>35</v>
      </c>
      <c r="L29" s="74" t="s">
        <v>36</v>
      </c>
      <c r="M29" s="74" t="s">
        <v>37</v>
      </c>
      <c r="N29" s="74" t="s">
        <v>38</v>
      </c>
      <c r="O29" s="74" t="s">
        <v>64</v>
      </c>
      <c r="P29" s="75" t="s">
        <v>40</v>
      </c>
      <c r="Q29" s="11"/>
      <c r="R29" s="11"/>
      <c r="S29" s="11"/>
      <c r="T29" s="11"/>
      <c r="U29" s="11"/>
      <c r="V29" s="11"/>
      <c r="W29" s="11"/>
      <c r="X29" s="11"/>
      <c r="Y29" s="11"/>
      <c r="Z29" s="11"/>
      <c r="AA29" s="11"/>
    </row>
    <row r="30" spans="1:27" ht="41.45" customHeight="1" thickBot="1" x14ac:dyDescent="0.2">
      <c r="A30" s="10"/>
      <c r="B30" s="289"/>
      <c r="C30" s="76">
        <f>C15-C25</f>
        <v>-1116421900</v>
      </c>
      <c r="D30" s="76">
        <f t="shared" ref="D30:O30" si="4">D15-D25</f>
        <v>-621115274</v>
      </c>
      <c r="E30" s="76">
        <f t="shared" si="4"/>
        <v>404340193</v>
      </c>
      <c r="F30" s="76">
        <f t="shared" si="4"/>
        <v>73794149</v>
      </c>
      <c r="G30" s="76">
        <f t="shared" si="4"/>
        <v>128002463</v>
      </c>
      <c r="H30" s="76">
        <f t="shared" si="4"/>
        <v>74533783</v>
      </c>
      <c r="I30" s="76">
        <f t="shared" si="4"/>
        <v>0</v>
      </c>
      <c r="J30" s="76">
        <f t="shared" si="4"/>
        <v>0</v>
      </c>
      <c r="K30" s="76">
        <f t="shared" si="4"/>
        <v>0</v>
      </c>
      <c r="L30" s="76">
        <f t="shared" si="4"/>
        <v>0</v>
      </c>
      <c r="M30" s="76">
        <f t="shared" si="4"/>
        <v>0</v>
      </c>
      <c r="N30" s="76">
        <f t="shared" si="4"/>
        <v>0</v>
      </c>
      <c r="O30" s="76">
        <f t="shared" si="4"/>
        <v>-1056866586</v>
      </c>
      <c r="P30" s="77"/>
      <c r="Q30" s="11"/>
      <c r="R30" s="11"/>
      <c r="S30" s="11"/>
      <c r="T30" s="11"/>
      <c r="U30" s="11"/>
      <c r="V30" s="11"/>
      <c r="W30" s="11"/>
      <c r="X30" s="11"/>
      <c r="Y30" s="11"/>
      <c r="Z30" s="11"/>
      <c r="AA30" s="11"/>
    </row>
    <row r="31" spans="1:27" ht="30.75" customHeight="1" x14ac:dyDescent="0.15">
      <c r="A31" s="10"/>
      <c r="B31" s="78"/>
      <c r="C31" s="71"/>
      <c r="D31" s="71"/>
      <c r="E31" s="72"/>
      <c r="F31" s="72"/>
      <c r="G31" s="72"/>
      <c r="H31" s="72"/>
      <c r="I31" s="72"/>
      <c r="J31" s="72"/>
      <c r="K31" s="72"/>
      <c r="L31" s="72"/>
      <c r="M31" s="72"/>
      <c r="N31" s="72"/>
      <c r="O31" s="72"/>
      <c r="P31" s="73"/>
      <c r="Q31" s="11"/>
      <c r="R31" s="11"/>
      <c r="S31" s="11"/>
      <c r="T31" s="11"/>
      <c r="U31" s="11"/>
      <c r="V31" s="11"/>
      <c r="W31" s="11"/>
      <c r="X31" s="11"/>
      <c r="Y31" s="11"/>
      <c r="Z31" s="11"/>
      <c r="AA31" s="11"/>
    </row>
    <row r="32" spans="1:27" ht="13.5" customHeight="1" x14ac:dyDescent="0.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ht="12.75" customHeight="1" x14ac:dyDescent="0.15">
      <c r="A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ht="12.75" customHeight="1" x14ac:dyDescent="0.15">
      <c r="A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12.75" customHeight="1" x14ac:dyDescent="0.15">
      <c r="A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ht="12.75" customHeight="1" x14ac:dyDescent="0.15">
      <c r="A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ht="12.75" customHeight="1" x14ac:dyDescent="0.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12.75" customHeight="1" x14ac:dyDescent="0.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ht="12.75" customHeight="1" x14ac:dyDescent="0.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ht="12.75" customHeight="1" x14ac:dyDescent="0.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ht="12.75" customHeight="1" x14ac:dyDescent="0.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ht="12.75" customHeight="1" x14ac:dyDescent="0.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12.75" customHeight="1" x14ac:dyDescent="0.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ht="12.75" customHeight="1" x14ac:dyDescent="0.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12.75" customHeight="1" x14ac:dyDescent="0.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ht="12.75"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ht="12.75" customHeight="1"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ht="12.75" customHeight="1" x14ac:dyDescent="0.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ht="12.75"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12.75" customHeight="1" x14ac:dyDescent="0.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ht="12.75" customHeight="1" x14ac:dyDescent="0.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ht="12.75" customHeight="1" x14ac:dyDescent="0.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ht="12.75" customHeight="1" x14ac:dyDescent="0.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12.75" customHeight="1"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12.75" customHeight="1"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ht="12.75" customHeight="1"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2.75" customHeight="1"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2.75" customHeigh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2.75" customHeight="1" x14ac:dyDescent="0.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2.75" customHeight="1" x14ac:dyDescent="0.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2.7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2.7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2.7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2.75" customHeight="1" x14ac:dyDescent="0.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2.75" customHeight="1" x14ac:dyDescent="0.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2.75" customHeight="1" x14ac:dyDescent="0.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2.75" customHeight="1" x14ac:dyDescent="0.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2.75" customHeight="1" x14ac:dyDescent="0.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2.75" customHeight="1" x14ac:dyDescent="0.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2.75" customHeight="1" x14ac:dyDescent="0.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2.75" customHeight="1" x14ac:dyDescent="0.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2.75" customHeight="1" x14ac:dyDescent="0.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2.75" customHeight="1" x14ac:dyDescent="0.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2.75" customHeight="1" x14ac:dyDescent="0.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2.75" customHeight="1" x14ac:dyDescent="0.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2.75" customHeight="1"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2.75" customHeight="1" x14ac:dyDescent="0.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2.75" customHeight="1" x14ac:dyDescent="0.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2.75" customHeight="1" x14ac:dyDescent="0.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2.75" customHeight="1" x14ac:dyDescent="0.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2.75" customHeight="1" x14ac:dyDescent="0.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2.75" customHeight="1" x14ac:dyDescent="0.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2.75" customHeight="1" x14ac:dyDescent="0.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2.75" customHeight="1" x14ac:dyDescent="0.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2.75" customHeight="1" x14ac:dyDescent="0.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2.75" customHeight="1" x14ac:dyDescent="0.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2.75" customHeight="1" x14ac:dyDescent="0.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2.75" customHeight="1" x14ac:dyDescent="0.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2.75" customHeight="1" x14ac:dyDescent="0.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2.75" customHeight="1" x14ac:dyDescent="0.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2.75" customHeight="1" x14ac:dyDescent="0.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2.75" customHeight="1" x14ac:dyDescent="0.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2.75" customHeight="1" x14ac:dyDescent="0.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2.75" customHeight="1" x14ac:dyDescent="0.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2.75" customHeight="1" x14ac:dyDescent="0.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2.75" customHeight="1" x14ac:dyDescent="0.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2.75" customHeight="1" x14ac:dyDescent="0.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2.75" customHeight="1"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2.75" customHeight="1"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2.75" customHeight="1"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2.75" customHeight="1" x14ac:dyDescent="0.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2.75"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2.75" customHeight="1"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2.75"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2.75"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2.75"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2.75"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2.75"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2.75"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2.75"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2.75"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2.75" customHeight="1" x14ac:dyDescent="0.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2.75" customHeight="1"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2.75" customHeight="1"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2.75" customHeight="1" x14ac:dyDescent="0.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2.75" customHeight="1" x14ac:dyDescent="0.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2.75" customHeight="1" x14ac:dyDescent="0.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2.75" customHeight="1" x14ac:dyDescent="0.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2.75" customHeight="1" x14ac:dyDescent="0.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2.75" customHeight="1" x14ac:dyDescent="0.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2.75" customHeight="1"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2.75" customHeight="1" x14ac:dyDescent="0.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2.75" customHeight="1" x14ac:dyDescent="0.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2.75" customHeight="1"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2.75" customHeight="1"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2.75" customHeight="1"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2.75" customHeight="1"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2.75" customHeight="1" x14ac:dyDescent="0.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2.75" customHeight="1" x14ac:dyDescent="0.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2.75" customHeight="1" x14ac:dyDescent="0.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2.75" customHeight="1" x14ac:dyDescent="0.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2.75" customHeight="1" x14ac:dyDescent="0.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2.75" customHeight="1" x14ac:dyDescent="0.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2.75" customHeight="1"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2.75" customHeight="1"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2.75" customHeight="1" x14ac:dyDescent="0.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2.75" customHeight="1" x14ac:dyDescent="0.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2.75" customHeight="1"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2.75" customHeight="1" x14ac:dyDescent="0.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2.75" customHeight="1" x14ac:dyDescent="0.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2.75" customHeight="1" x14ac:dyDescent="0.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2.75" customHeight="1" x14ac:dyDescent="0.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2.75" customHeight="1" x14ac:dyDescent="0.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2.75" customHeight="1" x14ac:dyDescent="0.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2.75" customHeight="1" x14ac:dyDescent="0.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2.75" customHeight="1"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2.75" customHeight="1" x14ac:dyDescent="0.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2.75"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2.75" customHeight="1" x14ac:dyDescent="0.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2.75" customHeight="1" x14ac:dyDescent="0.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2.75" customHeight="1" x14ac:dyDescent="0.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2.75" customHeight="1" x14ac:dyDescent="0.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2.75" customHeight="1" x14ac:dyDescent="0.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2.75" customHeight="1" x14ac:dyDescent="0.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2.75" customHeight="1" x14ac:dyDescent="0.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2.75" customHeight="1" x14ac:dyDescent="0.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2.75" customHeight="1" x14ac:dyDescent="0.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2.75" customHeight="1" x14ac:dyDescent="0.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2.75" customHeight="1" x14ac:dyDescent="0.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2.75" customHeight="1" x14ac:dyDescent="0.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2.75" customHeight="1" x14ac:dyDescent="0.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2.75" customHeight="1" x14ac:dyDescent="0.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2.75" customHeight="1" x14ac:dyDescent="0.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2.75" customHeight="1" x14ac:dyDescent="0.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2.75" customHeight="1" x14ac:dyDescent="0.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2.75" customHeight="1" x14ac:dyDescent="0.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2.75" customHeight="1" x14ac:dyDescent="0.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2.75" customHeight="1" x14ac:dyDescent="0.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2.75" customHeight="1" x14ac:dyDescent="0.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2.75" customHeight="1" x14ac:dyDescent="0.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2.75" customHeight="1" x14ac:dyDescent="0.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2.75" customHeight="1" x14ac:dyDescent="0.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2.75" customHeight="1" x14ac:dyDescent="0.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2.75" customHeight="1" x14ac:dyDescent="0.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2.75" customHeight="1" x14ac:dyDescent="0.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2.75" customHeight="1" x14ac:dyDescent="0.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2.75" customHeight="1" x14ac:dyDescent="0.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2.75" customHeight="1" x14ac:dyDescent="0.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2.75" customHeight="1" x14ac:dyDescent="0.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2.75" customHeight="1" x14ac:dyDescent="0.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2.75" customHeight="1" x14ac:dyDescent="0.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2.75" customHeight="1" x14ac:dyDescent="0.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2.75" customHeight="1" x14ac:dyDescent="0.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2.75" customHeight="1" x14ac:dyDescent="0.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2.75" customHeight="1" x14ac:dyDescent="0.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2.75" customHeight="1" x14ac:dyDescent="0.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2.75" customHeight="1" x14ac:dyDescent="0.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2.75" customHeight="1" x14ac:dyDescent="0.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2.75" customHeight="1" x14ac:dyDescent="0.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2.75" customHeight="1" x14ac:dyDescent="0.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2.75" customHeight="1" x14ac:dyDescent="0.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2.75" customHeight="1" x14ac:dyDescent="0.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2.75" customHeight="1" x14ac:dyDescent="0.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2.75" customHeight="1" x14ac:dyDescent="0.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2.75" customHeight="1" x14ac:dyDescent="0.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2.75" customHeight="1" x14ac:dyDescent="0.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2.75" customHeight="1" x14ac:dyDescent="0.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2.75" customHeight="1" x14ac:dyDescent="0.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2.75" customHeight="1" x14ac:dyDescent="0.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2.75" customHeight="1" x14ac:dyDescent="0.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2.75" customHeight="1" x14ac:dyDescent="0.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2.75" customHeight="1" x14ac:dyDescent="0.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2.75" customHeight="1" x14ac:dyDescent="0.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2.75" customHeight="1" x14ac:dyDescent="0.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2.75" customHeight="1" x14ac:dyDescent="0.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2.75" customHeight="1" x14ac:dyDescent="0.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2.75" customHeight="1" x14ac:dyDescent="0.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2.75" customHeight="1" x14ac:dyDescent="0.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2.75" customHeight="1" x14ac:dyDescent="0.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2.75" customHeight="1" x14ac:dyDescent="0.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2.75" customHeight="1" x14ac:dyDescent="0.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2.75" customHeight="1" x14ac:dyDescent="0.1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2.75" customHeight="1" x14ac:dyDescent="0.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2.75" customHeight="1" x14ac:dyDescent="0.1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2.75" customHeight="1" x14ac:dyDescent="0.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2.75" customHeight="1" x14ac:dyDescent="0.1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2.75" customHeight="1" x14ac:dyDescent="0.1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2.75" customHeight="1" x14ac:dyDescent="0.1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2.75" customHeight="1" x14ac:dyDescent="0.1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2.75" customHeight="1" x14ac:dyDescent="0.1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2.75" customHeight="1" x14ac:dyDescent="0.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2.75" customHeight="1" x14ac:dyDescent="0.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2.75" customHeight="1" x14ac:dyDescent="0.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2.75" customHeight="1" x14ac:dyDescent="0.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2.75" customHeight="1" x14ac:dyDescent="0.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2.75" customHeight="1" x14ac:dyDescent="0.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2.75" customHeight="1" x14ac:dyDescent="0.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2.75" customHeight="1" x14ac:dyDescent="0.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2.75" customHeight="1" x14ac:dyDescent="0.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2.75" customHeight="1" x14ac:dyDescent="0.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2.75" customHeight="1" x14ac:dyDescent="0.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2.75" customHeight="1" x14ac:dyDescent="0.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2.75" customHeight="1" x14ac:dyDescent="0.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2.75" customHeight="1" x14ac:dyDescent="0.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2.75" customHeight="1" x14ac:dyDescent="0.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2.75" customHeight="1" x14ac:dyDescent="0.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2.75" customHeight="1" x14ac:dyDescent="0.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2.75" customHeight="1" x14ac:dyDescent="0.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2.75" customHeight="1" x14ac:dyDescent="0.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2.75" customHeight="1" x14ac:dyDescent="0.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2.75" customHeight="1" x14ac:dyDescent="0.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2.75" customHeight="1" x14ac:dyDescent="0.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2.75" customHeight="1" x14ac:dyDescent="0.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2.75" customHeight="1" x14ac:dyDescent="0.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2.75" customHeight="1" x14ac:dyDescent="0.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2.75" customHeight="1" x14ac:dyDescent="0.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2.75" customHeight="1" x14ac:dyDescent="0.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2.75" customHeight="1" x14ac:dyDescent="0.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2.75" customHeight="1" x14ac:dyDescent="0.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2.75" customHeight="1" x14ac:dyDescent="0.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2.75" customHeight="1" x14ac:dyDescent="0.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2.75" customHeight="1" x14ac:dyDescent="0.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2.75" customHeight="1" x14ac:dyDescent="0.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2.75" customHeight="1" x14ac:dyDescent="0.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2.75" customHeight="1" x14ac:dyDescent="0.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2.75" customHeight="1" x14ac:dyDescent="0.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2.75" customHeight="1" x14ac:dyDescent="0.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2.75" customHeight="1" x14ac:dyDescent="0.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2.75" customHeight="1" x14ac:dyDescent="0.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2.75" customHeight="1" x14ac:dyDescent="0.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2.75" customHeight="1" x14ac:dyDescent="0.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2.75" customHeight="1" x14ac:dyDescent="0.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2.75" customHeight="1" x14ac:dyDescent="0.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2.75" customHeight="1" x14ac:dyDescent="0.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2.75" customHeight="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2.75" customHeight="1" x14ac:dyDescent="0.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2.75" customHeight="1" x14ac:dyDescent="0.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2.75" customHeight="1" x14ac:dyDescent="0.1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2.75" customHeight="1" x14ac:dyDescent="0.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2.75" customHeight="1" x14ac:dyDescent="0.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2.75" customHeight="1" x14ac:dyDescent="0.1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2.75" customHeight="1" x14ac:dyDescent="0.1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2.75" customHeight="1" x14ac:dyDescent="0.1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2.75" customHeight="1" x14ac:dyDescent="0.1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2.75" customHeight="1" x14ac:dyDescent="0.1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2.75" customHeight="1" x14ac:dyDescent="0.1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2.75" customHeight="1" x14ac:dyDescent="0.1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2.75" customHeight="1" x14ac:dyDescent="0.1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2.75" customHeight="1" x14ac:dyDescent="0.1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2.75" customHeight="1" x14ac:dyDescent="0.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2.75" customHeight="1" x14ac:dyDescent="0.1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2.75" customHeight="1" x14ac:dyDescent="0.1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2.75" customHeight="1" x14ac:dyDescent="0.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2.75" customHeight="1" x14ac:dyDescent="0.1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2.75" customHeight="1" x14ac:dyDescent="0.1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2.75" customHeight="1" x14ac:dyDescent="0.1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2.75" customHeight="1" x14ac:dyDescent="0.1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2.75" customHeight="1" x14ac:dyDescent="0.1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2.75" customHeight="1" x14ac:dyDescent="0.1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2.75" customHeight="1" x14ac:dyDescent="0.1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2.75" customHeight="1" x14ac:dyDescent="0.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2.75" customHeight="1" x14ac:dyDescent="0.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2.75" customHeight="1" x14ac:dyDescent="0.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2.75" customHeight="1" x14ac:dyDescent="0.1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2.75" customHeight="1" x14ac:dyDescent="0.1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2.75" customHeight="1" x14ac:dyDescent="0.1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2.75" customHeight="1" x14ac:dyDescent="0.1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2.75" customHeight="1" x14ac:dyDescent="0.1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2.75" customHeight="1" x14ac:dyDescent="0.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2.75" customHeight="1" x14ac:dyDescent="0.1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2.75" customHeight="1" x14ac:dyDescent="0.1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2.75" customHeight="1" x14ac:dyDescent="0.1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2.75" customHeight="1" x14ac:dyDescent="0.1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2.75" customHeight="1" x14ac:dyDescent="0.1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2.75" customHeight="1" x14ac:dyDescent="0.1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2.75" customHeight="1" x14ac:dyDescent="0.1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2.75" customHeight="1" x14ac:dyDescent="0.1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2.75" customHeight="1" x14ac:dyDescent="0.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2.75" customHeight="1" x14ac:dyDescent="0.1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2.75" customHeight="1" x14ac:dyDescent="0.1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2.75" customHeight="1" x14ac:dyDescent="0.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2.75" customHeight="1" x14ac:dyDescent="0.1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2.75" customHeight="1" x14ac:dyDescent="0.1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2.75" customHeight="1" x14ac:dyDescent="0.1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2.75" customHeight="1" x14ac:dyDescent="0.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2.75" customHeight="1" x14ac:dyDescent="0.1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2.75" customHeight="1" x14ac:dyDescent="0.1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2.75" customHeight="1" x14ac:dyDescent="0.1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2.75" customHeight="1" x14ac:dyDescent="0.1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2.75" customHeight="1" x14ac:dyDescent="0.1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2.75" customHeight="1" x14ac:dyDescent="0.1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2.75" customHeight="1" x14ac:dyDescent="0.1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2.75" customHeight="1" x14ac:dyDescent="0.1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2.75" customHeight="1" x14ac:dyDescent="0.1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2.75" customHeight="1" x14ac:dyDescent="0.1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2.75" customHeight="1" x14ac:dyDescent="0.1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2.75" customHeight="1" x14ac:dyDescent="0.1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2.75" customHeight="1" x14ac:dyDescent="0.1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2.75" customHeight="1" x14ac:dyDescent="0.1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2.75" customHeight="1" x14ac:dyDescent="0.1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2.75" customHeight="1" x14ac:dyDescent="0.1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2.75" customHeight="1" x14ac:dyDescent="0.1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2.75" customHeight="1" x14ac:dyDescent="0.1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2.75" customHeight="1" x14ac:dyDescent="0.1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2.75" customHeight="1" x14ac:dyDescent="0.1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2.75" customHeight="1" x14ac:dyDescent="0.1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2.75" customHeight="1" x14ac:dyDescent="0.1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2.75" customHeight="1" x14ac:dyDescent="0.1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2.75" customHeight="1" x14ac:dyDescent="0.1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2.75" customHeight="1" x14ac:dyDescent="0.1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2.75" customHeight="1" x14ac:dyDescent="0.1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2.75" customHeight="1" x14ac:dyDescent="0.1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2.75" customHeight="1" x14ac:dyDescent="0.1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2.75" customHeight="1" x14ac:dyDescent="0.1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2.75" customHeight="1" x14ac:dyDescent="0.1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2.75" customHeight="1" x14ac:dyDescent="0.1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2.75" customHeight="1" x14ac:dyDescent="0.1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2.75" customHeight="1" x14ac:dyDescent="0.1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2.75" customHeight="1" x14ac:dyDescent="0.1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2.75" customHeight="1" x14ac:dyDescent="0.1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2.75" customHeight="1" x14ac:dyDescent="0.1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2.75" customHeight="1" x14ac:dyDescent="0.1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2.75" customHeight="1" x14ac:dyDescent="0.1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2.75" customHeight="1" x14ac:dyDescent="0.1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2.75" customHeight="1" x14ac:dyDescent="0.1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2.75" customHeight="1" x14ac:dyDescent="0.1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2.75" customHeight="1" x14ac:dyDescent="0.1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2.75" customHeight="1" x14ac:dyDescent="0.1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2.75" customHeight="1" x14ac:dyDescent="0.1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2.75" customHeight="1" x14ac:dyDescent="0.1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2.75" customHeight="1" x14ac:dyDescent="0.1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2.75" customHeight="1" x14ac:dyDescent="0.1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2.75" customHeight="1" x14ac:dyDescent="0.1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2.75" customHeight="1" x14ac:dyDescent="0.1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2.75" customHeight="1" x14ac:dyDescent="0.1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2.75" customHeight="1" x14ac:dyDescent="0.1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2.75" customHeight="1" x14ac:dyDescent="0.1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2.75" customHeight="1" x14ac:dyDescent="0.1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2.75" customHeight="1" x14ac:dyDescent="0.1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2.75" customHeight="1" x14ac:dyDescent="0.1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2.75" customHeight="1" x14ac:dyDescent="0.1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2.75" customHeight="1" x14ac:dyDescent="0.1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2.75" customHeight="1" x14ac:dyDescent="0.1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2.75" customHeight="1" x14ac:dyDescent="0.1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2.75" customHeight="1" x14ac:dyDescent="0.1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2.75" customHeight="1" x14ac:dyDescent="0.1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2.75" customHeight="1" x14ac:dyDescent="0.1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2.75" customHeight="1" x14ac:dyDescent="0.1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2.75" customHeight="1" x14ac:dyDescent="0.1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2.75" customHeight="1" x14ac:dyDescent="0.1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2.75" customHeight="1" x14ac:dyDescent="0.1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2.75" customHeight="1" x14ac:dyDescent="0.1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2.75" customHeight="1" x14ac:dyDescent="0.1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2.75" customHeight="1" x14ac:dyDescent="0.1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2.75" customHeight="1" x14ac:dyDescent="0.1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2.75" customHeight="1" x14ac:dyDescent="0.1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2.75" customHeight="1" x14ac:dyDescent="0.1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2.75" customHeight="1" x14ac:dyDescent="0.1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2.75" customHeight="1" x14ac:dyDescent="0.1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2.75" customHeight="1" x14ac:dyDescent="0.1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2.75" customHeight="1" x14ac:dyDescent="0.1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2.75" customHeight="1" x14ac:dyDescent="0.1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2.75" customHeight="1" x14ac:dyDescent="0.1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2.75" customHeight="1" x14ac:dyDescent="0.1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2.75" customHeight="1" x14ac:dyDescent="0.1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2.75" customHeight="1" x14ac:dyDescent="0.1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2.75" customHeight="1" x14ac:dyDescent="0.1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2.75" customHeight="1" x14ac:dyDescent="0.1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2.75" customHeight="1" x14ac:dyDescent="0.1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2.75" customHeight="1" x14ac:dyDescent="0.1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2.75" customHeight="1" x14ac:dyDescent="0.1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2.75" customHeight="1" x14ac:dyDescent="0.1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2.75" customHeight="1" x14ac:dyDescent="0.1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2.75" customHeight="1" x14ac:dyDescent="0.1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2.75" customHeight="1" x14ac:dyDescent="0.1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2.75" customHeight="1" x14ac:dyDescent="0.1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2.75" customHeight="1" x14ac:dyDescent="0.1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2.75" customHeight="1" x14ac:dyDescent="0.1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2.75" customHeight="1" x14ac:dyDescent="0.1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2.75" customHeight="1" x14ac:dyDescent="0.1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2.75" customHeight="1" x14ac:dyDescent="0.1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2.75" customHeight="1" x14ac:dyDescent="0.1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2.75" customHeight="1" x14ac:dyDescent="0.1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2.75" customHeight="1" x14ac:dyDescent="0.1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2.75" customHeight="1" x14ac:dyDescent="0.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2.75" customHeight="1" x14ac:dyDescent="0.1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2.75" customHeight="1" x14ac:dyDescent="0.1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2.75" customHeight="1" x14ac:dyDescent="0.1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2.75" customHeight="1" x14ac:dyDescent="0.1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2.75" customHeight="1" x14ac:dyDescent="0.1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2.75" customHeight="1" x14ac:dyDescent="0.1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2.75" customHeight="1" x14ac:dyDescent="0.1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2.75" customHeight="1" x14ac:dyDescent="0.1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2.75" customHeight="1" x14ac:dyDescent="0.1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2.75" customHeight="1" x14ac:dyDescent="0.1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2.75" customHeight="1" x14ac:dyDescent="0.1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2.75" customHeight="1" x14ac:dyDescent="0.1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2.75" customHeight="1" x14ac:dyDescent="0.1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2.75" customHeight="1" x14ac:dyDescent="0.1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2.75" customHeight="1" x14ac:dyDescent="0.1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2.75" customHeight="1" x14ac:dyDescent="0.1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2.75" customHeight="1" x14ac:dyDescent="0.1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2.75" customHeight="1" x14ac:dyDescent="0.1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2.75" customHeight="1" x14ac:dyDescent="0.1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2.75" customHeight="1" x14ac:dyDescent="0.1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2.75" customHeight="1" x14ac:dyDescent="0.1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2.75" customHeight="1" x14ac:dyDescent="0.1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2.75" customHeight="1" x14ac:dyDescent="0.1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2.75" customHeight="1" x14ac:dyDescent="0.1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2.75" customHeight="1" x14ac:dyDescent="0.1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2.75" customHeight="1" x14ac:dyDescent="0.1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2.75" customHeight="1" x14ac:dyDescent="0.1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2.75" customHeight="1" x14ac:dyDescent="0.1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2.75" customHeight="1" x14ac:dyDescent="0.1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2.75" customHeight="1" x14ac:dyDescent="0.1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2.75" customHeight="1" x14ac:dyDescent="0.1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2.75" customHeight="1" x14ac:dyDescent="0.1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2.75" customHeight="1" x14ac:dyDescent="0.1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2.75" customHeight="1" x14ac:dyDescent="0.1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2.75" customHeight="1" x14ac:dyDescent="0.1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2.75" customHeight="1" x14ac:dyDescent="0.1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2.75" customHeight="1" x14ac:dyDescent="0.1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2.75" customHeight="1" x14ac:dyDescent="0.1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2.75" customHeight="1" x14ac:dyDescent="0.1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2.75" customHeight="1" x14ac:dyDescent="0.1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2.75" customHeight="1" x14ac:dyDescent="0.1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2.75" customHeight="1" x14ac:dyDescent="0.1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2.75" customHeight="1" x14ac:dyDescent="0.1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2.75" customHeight="1" x14ac:dyDescent="0.1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2.75" customHeight="1" x14ac:dyDescent="0.1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2.75" customHeight="1" x14ac:dyDescent="0.1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2.75" customHeight="1" x14ac:dyDescent="0.1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2.75" customHeight="1" x14ac:dyDescent="0.1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2.75" customHeight="1" x14ac:dyDescent="0.1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2.75" customHeight="1" x14ac:dyDescent="0.1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2.75" customHeight="1" x14ac:dyDescent="0.1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2.75" customHeight="1" x14ac:dyDescent="0.1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2.75" customHeight="1" x14ac:dyDescent="0.1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2.75" customHeight="1" x14ac:dyDescent="0.1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2.75" customHeight="1" x14ac:dyDescent="0.1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2.75" customHeight="1" x14ac:dyDescent="0.1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2.75" customHeight="1" x14ac:dyDescent="0.1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2.75" customHeight="1" x14ac:dyDescent="0.1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2.75" customHeight="1" x14ac:dyDescent="0.1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2.75" customHeight="1" x14ac:dyDescent="0.1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2.75" customHeight="1" x14ac:dyDescent="0.1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2.75" customHeight="1" x14ac:dyDescent="0.1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2.75" customHeight="1" x14ac:dyDescent="0.1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2.75" customHeight="1" x14ac:dyDescent="0.1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2.75" customHeight="1" x14ac:dyDescent="0.1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2.75" customHeight="1" x14ac:dyDescent="0.1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2.75" customHeight="1" x14ac:dyDescent="0.1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2.75" customHeight="1" x14ac:dyDescent="0.1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2.75" customHeight="1" x14ac:dyDescent="0.1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2.75" customHeight="1" x14ac:dyDescent="0.1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2.75" customHeight="1" x14ac:dyDescent="0.1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2.75" customHeight="1" x14ac:dyDescent="0.1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2.75" customHeight="1" x14ac:dyDescent="0.1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2.75" customHeight="1" x14ac:dyDescent="0.1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2.75" customHeight="1" x14ac:dyDescent="0.1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2.75" customHeight="1" x14ac:dyDescent="0.1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2.75" customHeight="1" x14ac:dyDescent="0.1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2.75" customHeight="1" x14ac:dyDescent="0.1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2.75" customHeight="1" x14ac:dyDescent="0.1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2.75" customHeight="1" x14ac:dyDescent="0.1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2.75" customHeight="1" x14ac:dyDescent="0.1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2.75" customHeight="1" x14ac:dyDescent="0.1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2.75" customHeight="1" x14ac:dyDescent="0.1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2.75" customHeight="1" x14ac:dyDescent="0.1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2.75" customHeight="1" x14ac:dyDescent="0.1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2.75" customHeight="1" x14ac:dyDescent="0.1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2.75" customHeight="1" x14ac:dyDescent="0.1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2.75" customHeight="1" x14ac:dyDescent="0.1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2.75" customHeight="1" x14ac:dyDescent="0.1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2.75" customHeight="1" x14ac:dyDescent="0.1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2.75" customHeight="1" x14ac:dyDescent="0.1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2.75" customHeight="1" x14ac:dyDescent="0.1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2.75" customHeight="1" x14ac:dyDescent="0.1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2.75" customHeight="1" x14ac:dyDescent="0.1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2.75" customHeight="1" x14ac:dyDescent="0.1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2.75" customHeight="1" x14ac:dyDescent="0.1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2.75" customHeight="1" x14ac:dyDescent="0.1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2.75" customHeight="1" x14ac:dyDescent="0.1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2.75" customHeight="1" x14ac:dyDescent="0.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2.75" customHeight="1" x14ac:dyDescent="0.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2.75" customHeight="1" x14ac:dyDescent="0.1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2.75" customHeight="1" x14ac:dyDescent="0.1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2.75" customHeight="1" x14ac:dyDescent="0.1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2.75" customHeight="1" x14ac:dyDescent="0.1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2.75" customHeight="1" x14ac:dyDescent="0.1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2.75" customHeight="1" x14ac:dyDescent="0.1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2.75" customHeight="1" x14ac:dyDescent="0.1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2.75" customHeight="1" x14ac:dyDescent="0.1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2.75" customHeight="1" x14ac:dyDescent="0.1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2.75" customHeight="1" x14ac:dyDescent="0.1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2.75" customHeight="1" x14ac:dyDescent="0.1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2.75" customHeight="1" x14ac:dyDescent="0.1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2.75" customHeight="1" x14ac:dyDescent="0.1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2.75" customHeight="1" x14ac:dyDescent="0.1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2.75" customHeight="1" x14ac:dyDescent="0.1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2.75" customHeight="1" x14ac:dyDescent="0.1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2.75" customHeight="1" x14ac:dyDescent="0.1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2.75" customHeight="1" x14ac:dyDescent="0.1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2.75" customHeight="1" x14ac:dyDescent="0.1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2.75" customHeight="1" x14ac:dyDescent="0.1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2.75" customHeight="1" x14ac:dyDescent="0.1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2.75" customHeight="1" x14ac:dyDescent="0.1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2.75" customHeight="1" x14ac:dyDescent="0.1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2.75" customHeight="1" x14ac:dyDescent="0.1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2.75" customHeight="1" x14ac:dyDescent="0.1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2.75" customHeight="1" x14ac:dyDescent="0.1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2.75" customHeight="1" x14ac:dyDescent="0.1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2.75" customHeight="1" x14ac:dyDescent="0.1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2.75" customHeight="1" x14ac:dyDescent="0.1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2.75" customHeight="1" x14ac:dyDescent="0.1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2.75" customHeight="1" x14ac:dyDescent="0.1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2.75" customHeight="1" x14ac:dyDescent="0.1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2.75" customHeight="1" x14ac:dyDescent="0.1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2.75" customHeight="1" x14ac:dyDescent="0.1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2.75" customHeight="1" x14ac:dyDescent="0.1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2.75" customHeight="1" x14ac:dyDescent="0.1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2.75" customHeight="1" x14ac:dyDescent="0.1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2.75" customHeight="1" x14ac:dyDescent="0.1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2.75" customHeight="1" x14ac:dyDescent="0.1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2.75" customHeight="1" x14ac:dyDescent="0.1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2.75" customHeight="1" x14ac:dyDescent="0.1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2.75" customHeight="1" x14ac:dyDescent="0.1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2.75" customHeight="1" x14ac:dyDescent="0.1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2.75" customHeight="1" x14ac:dyDescent="0.1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2.75" customHeight="1" x14ac:dyDescent="0.1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2.75" customHeight="1" x14ac:dyDescent="0.1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2.75" customHeight="1" x14ac:dyDescent="0.1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2.75" customHeight="1" x14ac:dyDescent="0.1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2.75" customHeight="1" x14ac:dyDescent="0.1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2.75" customHeight="1" x14ac:dyDescent="0.1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2.75" customHeight="1" x14ac:dyDescent="0.1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2.75" customHeight="1" x14ac:dyDescent="0.1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2.75" customHeight="1" x14ac:dyDescent="0.1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2.75" customHeight="1" x14ac:dyDescent="0.1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2.75" customHeight="1" x14ac:dyDescent="0.1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2.75" customHeight="1" x14ac:dyDescent="0.1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2.75" customHeight="1" x14ac:dyDescent="0.1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2.75" customHeight="1" x14ac:dyDescent="0.1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2.75" customHeight="1" x14ac:dyDescent="0.1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2.75" customHeight="1" x14ac:dyDescent="0.1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2.75" customHeight="1" x14ac:dyDescent="0.1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2.75" customHeight="1" x14ac:dyDescent="0.1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2.75" customHeight="1" x14ac:dyDescent="0.1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2.75" customHeight="1" x14ac:dyDescent="0.1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2.75" customHeight="1" x14ac:dyDescent="0.1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2.75" customHeight="1" x14ac:dyDescent="0.1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2.75" customHeight="1" x14ac:dyDescent="0.1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2.75" customHeight="1" x14ac:dyDescent="0.1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2.75" customHeight="1" x14ac:dyDescent="0.1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2.75" customHeight="1" x14ac:dyDescent="0.1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2.75" customHeight="1" x14ac:dyDescent="0.1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2.75" customHeight="1" x14ac:dyDescent="0.1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2.75" customHeight="1" x14ac:dyDescent="0.1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2.75" customHeight="1" x14ac:dyDescent="0.1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2.75" customHeight="1" x14ac:dyDescent="0.1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2.75" customHeight="1" x14ac:dyDescent="0.1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2.75" customHeight="1" x14ac:dyDescent="0.1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2.75" customHeight="1" x14ac:dyDescent="0.1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2.75" customHeight="1" x14ac:dyDescent="0.1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2.75" customHeight="1" x14ac:dyDescent="0.1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2.75" customHeight="1" x14ac:dyDescent="0.1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2.75" customHeight="1" x14ac:dyDescent="0.1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2.75" customHeight="1" x14ac:dyDescent="0.1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2.75" customHeight="1" x14ac:dyDescent="0.1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2.75" customHeight="1" x14ac:dyDescent="0.1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2.75" customHeight="1" x14ac:dyDescent="0.1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2.75" customHeight="1" x14ac:dyDescent="0.1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2.75" customHeight="1" x14ac:dyDescent="0.1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2.75" customHeight="1" x14ac:dyDescent="0.1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2.75" customHeight="1" x14ac:dyDescent="0.1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2.75" customHeight="1" x14ac:dyDescent="0.1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2.75" customHeight="1" x14ac:dyDescent="0.1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2.75" customHeight="1" x14ac:dyDescent="0.1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2.75" customHeight="1" x14ac:dyDescent="0.1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2.75" customHeight="1" x14ac:dyDescent="0.1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2.75" customHeight="1" x14ac:dyDescent="0.1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2.75" customHeight="1" x14ac:dyDescent="0.1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2.75" customHeight="1" x14ac:dyDescent="0.1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2.75" customHeight="1" x14ac:dyDescent="0.1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2.75" customHeight="1" x14ac:dyDescent="0.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2.75" customHeight="1" x14ac:dyDescent="0.1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2.75" customHeight="1" x14ac:dyDescent="0.1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2.75" customHeight="1" x14ac:dyDescent="0.1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2.75" customHeight="1" x14ac:dyDescent="0.1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2.75" customHeight="1" x14ac:dyDescent="0.1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2.75" customHeight="1" x14ac:dyDescent="0.1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2.75" customHeight="1" x14ac:dyDescent="0.1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2.75" customHeight="1" x14ac:dyDescent="0.1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2.75" customHeight="1" x14ac:dyDescent="0.1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2.75" customHeight="1" x14ac:dyDescent="0.1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2.75" customHeight="1" x14ac:dyDescent="0.1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2.75" customHeight="1" x14ac:dyDescent="0.1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2.75" customHeight="1" x14ac:dyDescent="0.1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2.75" customHeight="1" x14ac:dyDescent="0.1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2.75" customHeight="1" x14ac:dyDescent="0.1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2.75" customHeight="1" x14ac:dyDescent="0.1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2.75" customHeight="1" x14ac:dyDescent="0.1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2.75" customHeight="1" x14ac:dyDescent="0.1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2.75" customHeight="1" x14ac:dyDescent="0.1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2.75" customHeight="1" x14ac:dyDescent="0.1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2.75" customHeight="1" x14ac:dyDescent="0.1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2.75" customHeight="1" x14ac:dyDescent="0.1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2.75" customHeight="1" x14ac:dyDescent="0.1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2.75" customHeight="1" x14ac:dyDescent="0.1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2.75" customHeight="1" x14ac:dyDescent="0.1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2.75" customHeight="1" x14ac:dyDescent="0.1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2.75" customHeight="1" x14ac:dyDescent="0.1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2.75" customHeight="1" x14ac:dyDescent="0.1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2.75" customHeight="1" x14ac:dyDescent="0.1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2.75" customHeight="1" x14ac:dyDescent="0.1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2.75" customHeight="1" x14ac:dyDescent="0.1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2.75" customHeight="1" x14ac:dyDescent="0.1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2.75" customHeight="1" x14ac:dyDescent="0.1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2.75" customHeight="1" x14ac:dyDescent="0.1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2.75" customHeight="1" x14ac:dyDescent="0.1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2.75" customHeight="1" x14ac:dyDescent="0.1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2.75" customHeight="1" x14ac:dyDescent="0.1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2.75" customHeight="1" x14ac:dyDescent="0.1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2.75" customHeight="1" x14ac:dyDescent="0.1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2.75" customHeight="1" x14ac:dyDescent="0.1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2.75" customHeight="1" x14ac:dyDescent="0.1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2.75" customHeight="1" x14ac:dyDescent="0.1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2.75" customHeight="1" x14ac:dyDescent="0.1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2.75" customHeight="1" x14ac:dyDescent="0.1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2.75" customHeight="1" x14ac:dyDescent="0.1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2.75" customHeight="1" x14ac:dyDescent="0.1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2.75" customHeight="1" x14ac:dyDescent="0.1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2.75" customHeight="1" x14ac:dyDescent="0.1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2.75" customHeight="1" x14ac:dyDescent="0.1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2.75" customHeight="1" x14ac:dyDescent="0.1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2.75" customHeight="1" x14ac:dyDescent="0.1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2.75" customHeight="1" x14ac:dyDescent="0.1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2.75" customHeight="1" x14ac:dyDescent="0.1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2.75" customHeight="1" x14ac:dyDescent="0.1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2.75" customHeight="1" x14ac:dyDescent="0.1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2.75" customHeight="1" x14ac:dyDescent="0.1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2.75" customHeight="1" x14ac:dyDescent="0.1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2.75" customHeight="1" x14ac:dyDescent="0.1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2.75" customHeight="1" x14ac:dyDescent="0.1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2.75" customHeight="1" x14ac:dyDescent="0.1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2.75" customHeight="1" x14ac:dyDescent="0.1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2.75" customHeight="1" x14ac:dyDescent="0.1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2.75" customHeight="1" x14ac:dyDescent="0.1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2.75" customHeight="1" x14ac:dyDescent="0.1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2.75" customHeight="1" x14ac:dyDescent="0.1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2.75" customHeight="1" x14ac:dyDescent="0.1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2.75" customHeight="1" x14ac:dyDescent="0.1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2.75" customHeight="1" x14ac:dyDescent="0.1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2.75" customHeight="1" x14ac:dyDescent="0.1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2.75" customHeight="1" x14ac:dyDescent="0.1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2.75" customHeight="1" x14ac:dyDescent="0.1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2.75" customHeight="1" x14ac:dyDescent="0.1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2.75" customHeight="1" x14ac:dyDescent="0.1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2.75" customHeight="1" x14ac:dyDescent="0.1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2.75" customHeight="1" x14ac:dyDescent="0.1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2.75" customHeight="1" x14ac:dyDescent="0.1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2.75" customHeight="1" x14ac:dyDescent="0.1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2.75" customHeight="1" x14ac:dyDescent="0.1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2.75" customHeight="1" x14ac:dyDescent="0.1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2.75" customHeight="1" x14ac:dyDescent="0.1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2.75" customHeight="1" x14ac:dyDescent="0.1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2.75" customHeight="1" x14ac:dyDescent="0.1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2.75" customHeight="1" x14ac:dyDescent="0.1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2.75" customHeight="1" x14ac:dyDescent="0.1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2.75" customHeight="1" x14ac:dyDescent="0.1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2.75" customHeight="1" x14ac:dyDescent="0.1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2.75" customHeight="1" x14ac:dyDescent="0.1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2.75" customHeight="1" x14ac:dyDescent="0.1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2.75" customHeight="1" x14ac:dyDescent="0.1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2.75" customHeight="1" x14ac:dyDescent="0.1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2.75" customHeight="1" x14ac:dyDescent="0.1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2.75" customHeight="1" x14ac:dyDescent="0.1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2.75" customHeight="1" x14ac:dyDescent="0.1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2.75" customHeight="1" x14ac:dyDescent="0.1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2.75" customHeight="1" x14ac:dyDescent="0.1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2.75" customHeight="1" x14ac:dyDescent="0.1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2.75" customHeight="1" x14ac:dyDescent="0.1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2.75" customHeight="1" x14ac:dyDescent="0.1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2.75" customHeight="1" x14ac:dyDescent="0.1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2.75" customHeight="1" x14ac:dyDescent="0.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2.75" customHeight="1" x14ac:dyDescent="0.1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2.75" customHeight="1" x14ac:dyDescent="0.1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2.75" customHeight="1" x14ac:dyDescent="0.1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2.75" customHeight="1" x14ac:dyDescent="0.1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2.75" customHeight="1" x14ac:dyDescent="0.1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2.75" customHeight="1" x14ac:dyDescent="0.1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2.75" customHeight="1" x14ac:dyDescent="0.1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2.75" customHeight="1" x14ac:dyDescent="0.1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2.75" customHeight="1" x14ac:dyDescent="0.1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2.75" customHeight="1" x14ac:dyDescent="0.1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2.75" customHeight="1" x14ac:dyDescent="0.1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2.75" customHeight="1" x14ac:dyDescent="0.1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2.75" customHeight="1" x14ac:dyDescent="0.1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2.75" customHeight="1" x14ac:dyDescent="0.1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2.75" customHeight="1" x14ac:dyDescent="0.1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2.75" customHeight="1" x14ac:dyDescent="0.1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2.75" customHeight="1" x14ac:dyDescent="0.1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2.75" customHeight="1" x14ac:dyDescent="0.1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2.75" customHeight="1" x14ac:dyDescent="0.1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2.75" customHeight="1" x14ac:dyDescent="0.1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2.75" customHeight="1" x14ac:dyDescent="0.1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2.75" customHeight="1" x14ac:dyDescent="0.1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2.75" customHeight="1" x14ac:dyDescent="0.1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2.75" customHeight="1" x14ac:dyDescent="0.1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2.75" customHeight="1" x14ac:dyDescent="0.1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2.75" customHeight="1" x14ac:dyDescent="0.1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2.75" customHeight="1" x14ac:dyDescent="0.1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2.75" customHeight="1" x14ac:dyDescent="0.1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2.75" customHeight="1" x14ac:dyDescent="0.1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2.75" customHeight="1" x14ac:dyDescent="0.1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2.75" customHeight="1" x14ac:dyDescent="0.1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2.75" customHeight="1" x14ac:dyDescent="0.1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2.75" customHeight="1" x14ac:dyDescent="0.1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2.75" customHeight="1" x14ac:dyDescent="0.1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2.75" customHeight="1" x14ac:dyDescent="0.1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2.75" customHeight="1" x14ac:dyDescent="0.1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2.75" customHeight="1" x14ac:dyDescent="0.1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2.75" customHeight="1" x14ac:dyDescent="0.1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2.75" customHeight="1" x14ac:dyDescent="0.1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2.75" customHeight="1" x14ac:dyDescent="0.1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2.75" customHeight="1" x14ac:dyDescent="0.1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2.75" customHeight="1" x14ac:dyDescent="0.1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2.75" customHeight="1" x14ac:dyDescent="0.1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2.75" customHeight="1" x14ac:dyDescent="0.1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2.75" customHeight="1" x14ac:dyDescent="0.1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2.75" customHeight="1" x14ac:dyDescent="0.1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2.75" customHeight="1" x14ac:dyDescent="0.1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2.75" customHeight="1" x14ac:dyDescent="0.1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2.75" customHeight="1" x14ac:dyDescent="0.1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2.75" customHeight="1" x14ac:dyDescent="0.1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2.75" customHeight="1" x14ac:dyDescent="0.1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2.75" customHeight="1" x14ac:dyDescent="0.1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2.75" customHeight="1" x14ac:dyDescent="0.1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2.75" customHeight="1" x14ac:dyDescent="0.1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2.75" customHeight="1" x14ac:dyDescent="0.1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2.75" customHeight="1" x14ac:dyDescent="0.1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2.75" customHeight="1" x14ac:dyDescent="0.1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2.75" customHeight="1" x14ac:dyDescent="0.1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2.75" customHeight="1" x14ac:dyDescent="0.1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2.75" customHeight="1" x14ac:dyDescent="0.1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2.75" customHeight="1" x14ac:dyDescent="0.1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2.75" customHeight="1" x14ac:dyDescent="0.1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2.75" customHeight="1" x14ac:dyDescent="0.1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2.75" customHeight="1" x14ac:dyDescent="0.1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2.75" customHeight="1" x14ac:dyDescent="0.1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2.75" customHeight="1" x14ac:dyDescent="0.1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2.75" customHeight="1" x14ac:dyDescent="0.1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2.75" customHeight="1" x14ac:dyDescent="0.1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2.75" customHeight="1" x14ac:dyDescent="0.1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2.75" customHeight="1" x14ac:dyDescent="0.1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2.75" customHeight="1" x14ac:dyDescent="0.1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2.75" customHeight="1" x14ac:dyDescent="0.1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2.75" customHeight="1" x14ac:dyDescent="0.1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2.75" customHeight="1" x14ac:dyDescent="0.1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2.75" customHeight="1" x14ac:dyDescent="0.1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2.75" customHeight="1" x14ac:dyDescent="0.1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2.75" customHeight="1" x14ac:dyDescent="0.1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2.75" customHeight="1" x14ac:dyDescent="0.1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2.75" customHeight="1" x14ac:dyDescent="0.1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2.75" customHeight="1" x14ac:dyDescent="0.1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2.75" customHeight="1" x14ac:dyDescent="0.1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2.75" customHeight="1" x14ac:dyDescent="0.1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2.75" customHeight="1" x14ac:dyDescent="0.1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2.75" customHeight="1" x14ac:dyDescent="0.1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2.75" customHeight="1" x14ac:dyDescent="0.1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2.75" customHeight="1" x14ac:dyDescent="0.1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2.75" customHeight="1" x14ac:dyDescent="0.1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2.75" customHeight="1" x14ac:dyDescent="0.1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2.75" customHeight="1" x14ac:dyDescent="0.1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2.75" customHeight="1" x14ac:dyDescent="0.1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2.75" customHeight="1" x14ac:dyDescent="0.1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2.75" customHeight="1" x14ac:dyDescent="0.1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2.75" customHeight="1" x14ac:dyDescent="0.1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2.75" customHeight="1" x14ac:dyDescent="0.1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2.75" customHeight="1" x14ac:dyDescent="0.1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2.75" customHeight="1" x14ac:dyDescent="0.1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2.75" customHeight="1" x14ac:dyDescent="0.1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2.75" customHeight="1" x14ac:dyDescent="0.1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2.75" customHeight="1" x14ac:dyDescent="0.1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2.75" customHeight="1" x14ac:dyDescent="0.1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2.75" customHeight="1" x14ac:dyDescent="0.1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2.75" customHeight="1" x14ac:dyDescent="0.1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2.75" customHeight="1" x14ac:dyDescent="0.1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2.75" customHeight="1" x14ac:dyDescent="0.1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2.75" customHeight="1" x14ac:dyDescent="0.1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2.75" customHeight="1" x14ac:dyDescent="0.1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2.75" customHeight="1" x14ac:dyDescent="0.1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2.75" customHeight="1" x14ac:dyDescent="0.1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2.75" customHeight="1" x14ac:dyDescent="0.1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2.75" customHeight="1" x14ac:dyDescent="0.1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2.75" customHeight="1" x14ac:dyDescent="0.1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2.75" customHeight="1" x14ac:dyDescent="0.1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2.75" customHeight="1" x14ac:dyDescent="0.1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2.75" customHeight="1" x14ac:dyDescent="0.1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2.75" customHeight="1" x14ac:dyDescent="0.1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2.75" customHeight="1" x14ac:dyDescent="0.1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2.75" customHeight="1" x14ac:dyDescent="0.1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2.75" customHeight="1" x14ac:dyDescent="0.1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2.75" customHeight="1" x14ac:dyDescent="0.1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2.75" customHeight="1" x14ac:dyDescent="0.1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2.75" customHeight="1" x14ac:dyDescent="0.1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2.75" customHeight="1" x14ac:dyDescent="0.1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2.75" customHeight="1" x14ac:dyDescent="0.1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2.75" customHeight="1" x14ac:dyDescent="0.1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2.75" customHeight="1" x14ac:dyDescent="0.1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2.75" customHeight="1" x14ac:dyDescent="0.1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2.75" customHeight="1" x14ac:dyDescent="0.1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2.75" customHeight="1" x14ac:dyDescent="0.1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2.75" customHeight="1" x14ac:dyDescent="0.1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2.75" customHeight="1" x14ac:dyDescent="0.1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2.75" customHeight="1" x14ac:dyDescent="0.1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2.75" customHeight="1" x14ac:dyDescent="0.1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2.75" customHeight="1" x14ac:dyDescent="0.1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2.75" customHeight="1" x14ac:dyDescent="0.1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2.75" customHeight="1" x14ac:dyDescent="0.1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2.75" customHeight="1" x14ac:dyDescent="0.1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2.75" customHeight="1" x14ac:dyDescent="0.1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2.75" customHeight="1" x14ac:dyDescent="0.1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2.75" customHeight="1" x14ac:dyDescent="0.1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2.75" customHeight="1" x14ac:dyDescent="0.1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2.75" customHeight="1" x14ac:dyDescent="0.1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2.75" customHeight="1" x14ac:dyDescent="0.1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2.75" customHeight="1" x14ac:dyDescent="0.1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2.75" customHeight="1" x14ac:dyDescent="0.1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2.75" customHeight="1" x14ac:dyDescent="0.1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2.75" customHeight="1" x14ac:dyDescent="0.1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2.75" customHeight="1" x14ac:dyDescent="0.1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2.75" customHeight="1" x14ac:dyDescent="0.1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2.75" customHeight="1" x14ac:dyDescent="0.1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2.75" customHeight="1" x14ac:dyDescent="0.1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2.75" customHeight="1" x14ac:dyDescent="0.1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2.75" customHeight="1" x14ac:dyDescent="0.1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2.75" customHeight="1" x14ac:dyDescent="0.1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2.75" customHeight="1" x14ac:dyDescent="0.1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2.75" customHeight="1" x14ac:dyDescent="0.1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2.75" customHeight="1" x14ac:dyDescent="0.1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2.75" customHeight="1" x14ac:dyDescent="0.1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2.75" customHeight="1" x14ac:dyDescent="0.1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2.75" customHeight="1" x14ac:dyDescent="0.1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2.75" customHeight="1" x14ac:dyDescent="0.1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2.75" customHeight="1" x14ac:dyDescent="0.1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2.75" customHeight="1" x14ac:dyDescent="0.1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2.75" customHeight="1" x14ac:dyDescent="0.1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2.75" customHeight="1" x14ac:dyDescent="0.1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2.75" customHeight="1" x14ac:dyDescent="0.1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2.75" customHeight="1" x14ac:dyDescent="0.1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2.75" customHeight="1" x14ac:dyDescent="0.1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2.75" customHeight="1" x14ac:dyDescent="0.1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2.75" customHeight="1" x14ac:dyDescent="0.1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2.75" customHeight="1" x14ac:dyDescent="0.1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2.75" customHeight="1" x14ac:dyDescent="0.1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2.75" customHeight="1" x14ac:dyDescent="0.1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2.75" customHeight="1" x14ac:dyDescent="0.1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2.75" customHeight="1" x14ac:dyDescent="0.1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2.75" customHeight="1" x14ac:dyDescent="0.1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2.75" customHeight="1" x14ac:dyDescent="0.1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2.75" customHeight="1" x14ac:dyDescent="0.1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2.75" customHeight="1" x14ac:dyDescent="0.1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2.75" customHeight="1" x14ac:dyDescent="0.1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2.75" customHeight="1" x14ac:dyDescent="0.1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2.75" customHeight="1" x14ac:dyDescent="0.1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2.75" customHeight="1" x14ac:dyDescent="0.1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2.75" customHeight="1" x14ac:dyDescent="0.1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2.75" customHeight="1" x14ac:dyDescent="0.1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2.75" customHeight="1" x14ac:dyDescent="0.1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2.75" customHeight="1" x14ac:dyDescent="0.1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2.75" customHeight="1" x14ac:dyDescent="0.1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2.75" customHeight="1" x14ac:dyDescent="0.1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2.75" customHeight="1" x14ac:dyDescent="0.1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2.75" customHeight="1" x14ac:dyDescent="0.1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2.75" customHeight="1" x14ac:dyDescent="0.1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2.75" customHeight="1" x14ac:dyDescent="0.1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2.75" customHeight="1" x14ac:dyDescent="0.1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2.75" customHeight="1" x14ac:dyDescent="0.1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2.75" customHeight="1" x14ac:dyDescent="0.1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2.75" customHeight="1" x14ac:dyDescent="0.1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2.75" customHeight="1" x14ac:dyDescent="0.1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2.75" customHeight="1" x14ac:dyDescent="0.1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2.75" customHeight="1" x14ac:dyDescent="0.1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2.75" customHeight="1" x14ac:dyDescent="0.1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2.75" customHeight="1" x14ac:dyDescent="0.1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2.75" customHeight="1" x14ac:dyDescent="0.1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2.75" customHeight="1" x14ac:dyDescent="0.1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2.75" customHeight="1" x14ac:dyDescent="0.1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2.75" customHeight="1" x14ac:dyDescent="0.1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2.75" customHeight="1" x14ac:dyDescent="0.1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2.75" customHeight="1" x14ac:dyDescent="0.1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2.75" customHeight="1" x14ac:dyDescent="0.1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2.75" customHeight="1" x14ac:dyDescent="0.1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2.75" customHeight="1" x14ac:dyDescent="0.1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2.75" customHeight="1" x14ac:dyDescent="0.1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2.75" customHeight="1" x14ac:dyDescent="0.1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2.75" customHeight="1" x14ac:dyDescent="0.1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2.75" customHeight="1" x14ac:dyDescent="0.1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2.75" customHeight="1" x14ac:dyDescent="0.1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2.75" customHeight="1" x14ac:dyDescent="0.1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2.75" customHeight="1" x14ac:dyDescent="0.1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2.75" customHeight="1" x14ac:dyDescent="0.1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2.75" customHeight="1" x14ac:dyDescent="0.1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2.75" customHeight="1" x14ac:dyDescent="0.1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2.75" customHeight="1" x14ac:dyDescent="0.1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2.75" customHeight="1" x14ac:dyDescent="0.1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2.75" customHeight="1" x14ac:dyDescent="0.1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2.75" customHeight="1" x14ac:dyDescent="0.1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2.75" customHeight="1" x14ac:dyDescent="0.1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2.75" customHeight="1" x14ac:dyDescent="0.1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2.75" customHeight="1" x14ac:dyDescent="0.1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2.75" customHeight="1" x14ac:dyDescent="0.1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2.75" customHeight="1" x14ac:dyDescent="0.1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2.75" customHeight="1" x14ac:dyDescent="0.1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2.75" customHeight="1" x14ac:dyDescent="0.1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2.75" customHeight="1" x14ac:dyDescent="0.1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2.75" customHeight="1" x14ac:dyDescent="0.1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2.75" customHeight="1" x14ac:dyDescent="0.1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2.75" customHeight="1" x14ac:dyDescent="0.1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2.75" customHeight="1" x14ac:dyDescent="0.1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2.75" customHeight="1" x14ac:dyDescent="0.1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2.75" customHeight="1" x14ac:dyDescent="0.1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2.75" customHeight="1" x14ac:dyDescent="0.1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2.75" customHeight="1" x14ac:dyDescent="0.1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2.75" customHeight="1" x14ac:dyDescent="0.1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2.75" customHeight="1" x14ac:dyDescent="0.1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2.75" customHeight="1" x14ac:dyDescent="0.1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2.75" customHeight="1" x14ac:dyDescent="0.1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2.75" customHeight="1" x14ac:dyDescent="0.1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2.75" customHeight="1" x14ac:dyDescent="0.1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2.75" customHeight="1" x14ac:dyDescent="0.1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2.75" customHeight="1" x14ac:dyDescent="0.1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2.75" customHeight="1" x14ac:dyDescent="0.1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2.75" customHeight="1" x14ac:dyDescent="0.1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2.75" customHeight="1" x14ac:dyDescent="0.1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2.75" customHeight="1" x14ac:dyDescent="0.1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2.75" customHeight="1" x14ac:dyDescent="0.1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2.75" customHeight="1" x14ac:dyDescent="0.1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2.75" customHeight="1" x14ac:dyDescent="0.1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2.75" customHeight="1" x14ac:dyDescent="0.1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2.75" customHeight="1" x14ac:dyDescent="0.1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2.75" customHeight="1" x14ac:dyDescent="0.1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2.75" customHeight="1" x14ac:dyDescent="0.1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2.75" customHeight="1" x14ac:dyDescent="0.1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2.75" customHeight="1" x14ac:dyDescent="0.1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2.75" customHeight="1" x14ac:dyDescent="0.1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2.75" customHeight="1" x14ac:dyDescent="0.1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2.75" customHeight="1" x14ac:dyDescent="0.1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2.75" customHeight="1" x14ac:dyDescent="0.1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2.75" customHeight="1" x14ac:dyDescent="0.1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sheetData>
  <sheetProtection algorithmName="SHA-512" hashValue="oEj4yEi+ncx/bOoQn6Eivfg0dBkTssURIIWgMwZjEQYJwfEgtgGEYCPOPVrxQnNr984k4RM6lUgGB1+qblR08Q==" saltValue="9ze9b8kV6eicb9rkrsMILw==" spinCount="100000" sheet="1" formatCells="0" formatColumns="0" formatRows="0" insertColumns="0" insertRows="0" insertHyperlinks="0" deleteColumns="0" deleteRows="0"/>
  <mergeCells count="6">
    <mergeCell ref="B29:B30"/>
    <mergeCell ref="B1:P1"/>
    <mergeCell ref="B3:P3"/>
    <mergeCell ref="B28:P28"/>
    <mergeCell ref="B18:P18"/>
    <mergeCell ref="B2:P2"/>
  </mergeCells>
  <dataValidations count="1">
    <dataValidation type="list" allowBlank="1" showErrorMessage="1" sqref="E32:O32" xr:uid="{00000000-0002-0000-0200-000000000000}">
      <formula1>#REF!</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73"/>
  <sheetViews>
    <sheetView showGridLines="0" zoomScaleNormal="100" workbookViewId="0">
      <selection activeCell="F55" sqref="F55"/>
    </sheetView>
  </sheetViews>
  <sheetFormatPr baseColWidth="10" defaultColWidth="11.42578125" defaultRowHeight="11.25" x14ac:dyDescent="0.15"/>
  <cols>
    <col min="1" max="1" width="4.7109375" style="1" customWidth="1"/>
    <col min="2" max="2" width="12.7109375" style="1" customWidth="1"/>
    <col min="3" max="3" width="37.5703125" style="1" customWidth="1"/>
    <col min="4" max="4" width="22.5703125" style="1" customWidth="1"/>
    <col min="5" max="5" width="18.85546875" style="1" customWidth="1"/>
    <col min="6" max="6" width="32.140625" style="1" customWidth="1"/>
    <col min="7" max="7" width="19" style="1" customWidth="1"/>
    <col min="8" max="8" width="17.140625" style="1" customWidth="1"/>
    <col min="9" max="9" width="18.28515625" style="1" customWidth="1"/>
    <col min="10" max="16384" width="11.42578125" style="1"/>
  </cols>
  <sheetData>
    <row r="1" spans="2:9" ht="24.95" customHeight="1" x14ac:dyDescent="0.15">
      <c r="B1" s="299" t="s">
        <v>65</v>
      </c>
      <c r="C1" s="299"/>
      <c r="D1" s="299"/>
      <c r="E1" s="299"/>
      <c r="F1" s="299"/>
      <c r="G1" s="299"/>
      <c r="H1" s="299"/>
      <c r="I1" s="299"/>
    </row>
    <row r="2" spans="2:9" ht="21" customHeight="1" x14ac:dyDescent="0.15">
      <c r="B2" s="300" t="s">
        <v>66</v>
      </c>
      <c r="C2" s="300"/>
      <c r="D2" s="300"/>
      <c r="E2" s="300"/>
      <c r="F2" s="300"/>
      <c r="G2" s="300"/>
      <c r="H2" s="300"/>
      <c r="I2" s="300"/>
    </row>
    <row r="3" spans="2:9" ht="27.75" customHeight="1" thickBot="1" x14ac:dyDescent="0.2">
      <c r="B3" s="297" t="s">
        <v>67</v>
      </c>
      <c r="C3" s="298"/>
      <c r="D3" s="298"/>
      <c r="E3" s="298"/>
      <c r="F3" s="298"/>
      <c r="G3" s="298"/>
      <c r="H3" s="298"/>
      <c r="I3" s="298"/>
    </row>
    <row r="4" spans="2:9" ht="30.75" customHeight="1" thickBot="1" x14ac:dyDescent="0.2">
      <c r="B4" s="79" t="s">
        <v>68</v>
      </c>
      <c r="C4" s="80" t="s">
        <v>69</v>
      </c>
      <c r="D4" s="81" t="s">
        <v>70</v>
      </c>
      <c r="E4" s="81" t="s">
        <v>71</v>
      </c>
      <c r="F4" s="81" t="s">
        <v>72</v>
      </c>
      <c r="G4" s="81" t="s">
        <v>73</v>
      </c>
      <c r="H4" s="81" t="s">
        <v>74</v>
      </c>
      <c r="I4" s="81" t="s">
        <v>75</v>
      </c>
    </row>
    <row r="5" spans="2:9" ht="30.75" customHeight="1" thickBot="1" x14ac:dyDescent="0.2">
      <c r="B5" s="82" t="s">
        <v>27</v>
      </c>
      <c r="C5" s="83" t="s">
        <v>76</v>
      </c>
      <c r="D5" s="187" t="s">
        <v>77</v>
      </c>
      <c r="E5" s="187" t="s">
        <v>78</v>
      </c>
      <c r="F5" s="141" t="s">
        <v>79</v>
      </c>
      <c r="G5" s="141" t="s">
        <v>80</v>
      </c>
      <c r="H5" s="141" t="s">
        <v>81</v>
      </c>
      <c r="I5" s="140">
        <v>45000000</v>
      </c>
    </row>
    <row r="6" spans="2:9" ht="30.75" customHeight="1" thickBot="1" x14ac:dyDescent="0.2">
      <c r="B6" s="82" t="s">
        <v>27</v>
      </c>
      <c r="C6" s="83" t="s">
        <v>82</v>
      </c>
      <c r="D6" s="187" t="s">
        <v>77</v>
      </c>
      <c r="E6" s="187" t="s">
        <v>78</v>
      </c>
      <c r="F6" s="141" t="s">
        <v>79</v>
      </c>
      <c r="G6" s="141" t="s">
        <v>80</v>
      </c>
      <c r="H6" s="141" t="s">
        <v>81</v>
      </c>
      <c r="I6" s="140">
        <v>7500000</v>
      </c>
    </row>
    <row r="7" spans="2:9" ht="30.75" customHeight="1" thickBot="1" x14ac:dyDescent="0.2">
      <c r="B7" s="82" t="s">
        <v>27</v>
      </c>
      <c r="C7" s="83" t="s">
        <v>83</v>
      </c>
      <c r="D7" s="187" t="s">
        <v>77</v>
      </c>
      <c r="E7" s="187" t="s">
        <v>78</v>
      </c>
      <c r="F7" s="141" t="s">
        <v>79</v>
      </c>
      <c r="G7" s="141" t="s">
        <v>80</v>
      </c>
      <c r="H7" s="141" t="s">
        <v>81</v>
      </c>
      <c r="I7" s="140">
        <v>10000000</v>
      </c>
    </row>
    <row r="8" spans="2:9" ht="30.75" customHeight="1" thickBot="1" x14ac:dyDescent="0.2">
      <c r="B8" s="82" t="s">
        <v>27</v>
      </c>
      <c r="C8" s="83" t="s">
        <v>84</v>
      </c>
      <c r="D8" s="187" t="s">
        <v>77</v>
      </c>
      <c r="E8" s="187" t="s">
        <v>78</v>
      </c>
      <c r="F8" s="141" t="s">
        <v>79</v>
      </c>
      <c r="G8" s="141" t="s">
        <v>80</v>
      </c>
      <c r="H8" s="141" t="s">
        <v>81</v>
      </c>
      <c r="I8" s="140">
        <v>20000000</v>
      </c>
    </row>
    <row r="9" spans="2:9" ht="30.75" customHeight="1" thickBot="1" x14ac:dyDescent="0.2">
      <c r="B9" s="82" t="s">
        <v>27</v>
      </c>
      <c r="C9" s="83" t="s">
        <v>85</v>
      </c>
      <c r="D9" s="187" t="s">
        <v>77</v>
      </c>
      <c r="E9" s="187" t="s">
        <v>78</v>
      </c>
      <c r="F9" s="141" t="s">
        <v>79</v>
      </c>
      <c r="G9" s="141" t="s">
        <v>80</v>
      </c>
      <c r="H9" s="141" t="s">
        <v>81</v>
      </c>
      <c r="I9" s="140">
        <v>25000000</v>
      </c>
    </row>
    <row r="10" spans="2:9" ht="30.75" customHeight="1" thickBot="1" x14ac:dyDescent="0.2">
      <c r="B10" s="82" t="s">
        <v>27</v>
      </c>
      <c r="C10" s="83" t="s">
        <v>86</v>
      </c>
      <c r="D10" s="187" t="s">
        <v>77</v>
      </c>
      <c r="E10" s="187" t="s">
        <v>78</v>
      </c>
      <c r="F10" s="141" t="s">
        <v>79</v>
      </c>
      <c r="G10" s="141" t="s">
        <v>80</v>
      </c>
      <c r="H10" s="141" t="s">
        <v>81</v>
      </c>
      <c r="I10" s="140">
        <v>15000000</v>
      </c>
    </row>
    <row r="11" spans="2:9" ht="30.75" customHeight="1" thickBot="1" x14ac:dyDescent="0.2">
      <c r="B11" s="82" t="s">
        <v>28</v>
      </c>
      <c r="C11" s="83" t="s">
        <v>87</v>
      </c>
      <c r="D11" s="187" t="s">
        <v>77</v>
      </c>
      <c r="E11" s="187" t="s">
        <v>78</v>
      </c>
      <c r="F11" s="141" t="s">
        <v>79</v>
      </c>
      <c r="G11" s="141" t="s">
        <v>80</v>
      </c>
      <c r="H11" s="141" t="s">
        <v>81</v>
      </c>
      <c r="I11" s="140">
        <v>15000000</v>
      </c>
    </row>
    <row r="12" spans="2:9" ht="30.75" customHeight="1" thickBot="1" x14ac:dyDescent="0.2">
      <c r="B12" s="82" t="s">
        <v>28</v>
      </c>
      <c r="C12" s="83" t="s">
        <v>88</v>
      </c>
      <c r="D12" s="187" t="s">
        <v>77</v>
      </c>
      <c r="E12" s="187" t="s">
        <v>78</v>
      </c>
      <c r="F12" s="141" t="s">
        <v>79</v>
      </c>
      <c r="G12" s="141" t="s">
        <v>80</v>
      </c>
      <c r="H12" s="141" t="s">
        <v>81</v>
      </c>
      <c r="I12" s="140">
        <v>2500000</v>
      </c>
    </row>
    <row r="13" spans="2:9" ht="30.75" customHeight="1" thickBot="1" x14ac:dyDescent="0.2">
      <c r="B13" s="82" t="s">
        <v>28</v>
      </c>
      <c r="C13" s="83" t="s">
        <v>89</v>
      </c>
      <c r="D13" s="187" t="s">
        <v>77</v>
      </c>
      <c r="E13" s="187" t="s">
        <v>78</v>
      </c>
      <c r="F13" s="141" t="s">
        <v>79</v>
      </c>
      <c r="G13" s="141" t="s">
        <v>80</v>
      </c>
      <c r="H13" s="141" t="s">
        <v>81</v>
      </c>
      <c r="I13" s="140">
        <v>18000000</v>
      </c>
    </row>
    <row r="14" spans="2:9" ht="30.75" customHeight="1" thickBot="1" x14ac:dyDescent="0.2">
      <c r="B14" s="82" t="s">
        <v>28</v>
      </c>
      <c r="C14" s="83" t="s">
        <v>90</v>
      </c>
      <c r="D14" s="187" t="s">
        <v>77</v>
      </c>
      <c r="E14" s="187" t="s">
        <v>78</v>
      </c>
      <c r="F14" s="141" t="s">
        <v>79</v>
      </c>
      <c r="G14" s="141" t="s">
        <v>80</v>
      </c>
      <c r="H14" s="141" t="s">
        <v>81</v>
      </c>
      <c r="I14" s="140">
        <v>5000000</v>
      </c>
    </row>
    <row r="15" spans="2:9" ht="30.75" customHeight="1" thickBot="1" x14ac:dyDescent="0.2">
      <c r="B15" s="82" t="s">
        <v>28</v>
      </c>
      <c r="C15" s="83" t="s">
        <v>91</v>
      </c>
      <c r="D15" s="187" t="s">
        <v>77</v>
      </c>
      <c r="E15" s="187" t="s">
        <v>78</v>
      </c>
      <c r="F15" s="141" t="s">
        <v>79</v>
      </c>
      <c r="G15" s="141" t="s">
        <v>80</v>
      </c>
      <c r="H15" s="141" t="s">
        <v>81</v>
      </c>
      <c r="I15" s="140">
        <v>18000000</v>
      </c>
    </row>
    <row r="16" spans="2:9" ht="30.75" customHeight="1" thickBot="1" x14ac:dyDescent="0.2">
      <c r="B16" s="82" t="s">
        <v>28</v>
      </c>
      <c r="C16" s="83" t="s">
        <v>92</v>
      </c>
      <c r="D16" s="187" t="s">
        <v>77</v>
      </c>
      <c r="E16" s="187" t="s">
        <v>78</v>
      </c>
      <c r="F16" s="141" t="s">
        <v>79</v>
      </c>
      <c r="G16" s="141" t="s">
        <v>80</v>
      </c>
      <c r="H16" s="141" t="s">
        <v>81</v>
      </c>
      <c r="I16" s="140">
        <v>9200000</v>
      </c>
    </row>
    <row r="17" spans="2:9" ht="30.75" customHeight="1" thickBot="1" x14ac:dyDescent="0.2">
      <c r="B17" s="82" t="s">
        <v>28</v>
      </c>
      <c r="C17" s="83" t="s">
        <v>93</v>
      </c>
      <c r="D17" s="187" t="s">
        <v>77</v>
      </c>
      <c r="E17" s="187" t="s">
        <v>78</v>
      </c>
      <c r="F17" s="141" t="s">
        <v>79</v>
      </c>
      <c r="G17" s="141" t="s">
        <v>80</v>
      </c>
      <c r="H17" s="141" t="s">
        <v>81</v>
      </c>
      <c r="I17" s="140">
        <v>7500000</v>
      </c>
    </row>
    <row r="18" spans="2:9" ht="30.75" customHeight="1" thickBot="1" x14ac:dyDescent="0.2">
      <c r="B18" s="82" t="s">
        <v>28</v>
      </c>
      <c r="C18" s="83" t="s">
        <v>94</v>
      </c>
      <c r="D18" s="187" t="s">
        <v>77</v>
      </c>
      <c r="E18" s="187" t="s">
        <v>78</v>
      </c>
      <c r="F18" s="141" t="s">
        <v>79</v>
      </c>
      <c r="G18" s="141" t="s">
        <v>80</v>
      </c>
      <c r="H18" s="141" t="s">
        <v>81</v>
      </c>
      <c r="I18" s="140">
        <v>30000000</v>
      </c>
    </row>
    <row r="19" spans="2:9" ht="30.75" customHeight="1" thickBot="1" x14ac:dyDescent="0.2">
      <c r="B19" s="82" t="s">
        <v>28</v>
      </c>
      <c r="C19" s="83" t="s">
        <v>95</v>
      </c>
      <c r="D19" s="187" t="s">
        <v>77</v>
      </c>
      <c r="E19" s="187" t="s">
        <v>78</v>
      </c>
      <c r="F19" s="141" t="s">
        <v>79</v>
      </c>
      <c r="G19" s="141" t="s">
        <v>80</v>
      </c>
      <c r="H19" s="141" t="s">
        <v>81</v>
      </c>
      <c r="I19" s="140">
        <v>50000000</v>
      </c>
    </row>
    <row r="20" spans="2:9" ht="30.75" customHeight="1" thickBot="1" x14ac:dyDescent="0.2">
      <c r="B20" s="82" t="s">
        <v>28</v>
      </c>
      <c r="C20" s="83" t="s">
        <v>96</v>
      </c>
      <c r="D20" s="187" t="s">
        <v>77</v>
      </c>
      <c r="E20" s="187" t="s">
        <v>78</v>
      </c>
      <c r="F20" s="141" t="s">
        <v>79</v>
      </c>
      <c r="G20" s="141" t="s">
        <v>80</v>
      </c>
      <c r="H20" s="141" t="s">
        <v>81</v>
      </c>
      <c r="I20" s="140">
        <v>15000000</v>
      </c>
    </row>
    <row r="21" spans="2:9" ht="30.75" customHeight="1" thickBot="1" x14ac:dyDescent="0.2">
      <c r="B21" s="82" t="s">
        <v>28</v>
      </c>
      <c r="C21" s="83" t="s">
        <v>82</v>
      </c>
      <c r="D21" s="187" t="s">
        <v>77</v>
      </c>
      <c r="E21" s="187" t="s">
        <v>78</v>
      </c>
      <c r="F21" s="141" t="s">
        <v>79</v>
      </c>
      <c r="G21" s="141" t="s">
        <v>80</v>
      </c>
      <c r="H21" s="141" t="s">
        <v>81</v>
      </c>
      <c r="I21" s="140">
        <v>7500000</v>
      </c>
    </row>
    <row r="22" spans="2:9" ht="30.75" customHeight="1" thickBot="1" x14ac:dyDescent="0.2">
      <c r="B22" s="82" t="s">
        <v>28</v>
      </c>
      <c r="C22" s="83" t="s">
        <v>97</v>
      </c>
      <c r="D22" s="187" t="s">
        <v>77</v>
      </c>
      <c r="E22" s="187" t="s">
        <v>78</v>
      </c>
      <c r="F22" s="141" t="s">
        <v>79</v>
      </c>
      <c r="G22" s="141" t="s">
        <v>80</v>
      </c>
      <c r="H22" s="141" t="s">
        <v>81</v>
      </c>
      <c r="I22" s="140">
        <v>18000000</v>
      </c>
    </row>
    <row r="23" spans="2:9" ht="30.75" customHeight="1" thickBot="1" x14ac:dyDescent="0.2">
      <c r="B23" s="82" t="s">
        <v>28</v>
      </c>
      <c r="C23" s="83" t="s">
        <v>98</v>
      </c>
      <c r="D23" s="187" t="s">
        <v>77</v>
      </c>
      <c r="E23" s="187" t="s">
        <v>78</v>
      </c>
      <c r="F23" s="141" t="s">
        <v>79</v>
      </c>
      <c r="G23" s="141" t="s">
        <v>80</v>
      </c>
      <c r="H23" s="141" t="s">
        <v>81</v>
      </c>
      <c r="I23" s="140">
        <v>15000000</v>
      </c>
    </row>
    <row r="24" spans="2:9" ht="30.75" customHeight="1" thickBot="1" x14ac:dyDescent="0.2">
      <c r="B24" s="82" t="s">
        <v>28</v>
      </c>
      <c r="C24" s="83" t="s">
        <v>99</v>
      </c>
      <c r="D24" s="187" t="s">
        <v>77</v>
      </c>
      <c r="E24" s="187" t="s">
        <v>78</v>
      </c>
      <c r="F24" s="141" t="s">
        <v>79</v>
      </c>
      <c r="G24" s="141" t="s">
        <v>80</v>
      </c>
      <c r="H24" s="141" t="s">
        <v>81</v>
      </c>
      <c r="I24" s="140">
        <v>30000000</v>
      </c>
    </row>
    <row r="25" spans="2:9" ht="30.75" customHeight="1" thickBot="1" x14ac:dyDescent="0.2">
      <c r="B25" s="82" t="s">
        <v>28</v>
      </c>
      <c r="C25" s="83" t="s">
        <v>100</v>
      </c>
      <c r="D25" s="187" t="s">
        <v>77</v>
      </c>
      <c r="E25" s="187" t="s">
        <v>78</v>
      </c>
      <c r="F25" s="141" t="s">
        <v>79</v>
      </c>
      <c r="G25" s="141" t="s">
        <v>80</v>
      </c>
      <c r="H25" s="141" t="s">
        <v>81</v>
      </c>
      <c r="I25" s="140">
        <v>6000000</v>
      </c>
    </row>
    <row r="26" spans="2:9" ht="30.75" customHeight="1" thickBot="1" x14ac:dyDescent="0.2">
      <c r="B26" s="82" t="s">
        <v>28</v>
      </c>
      <c r="C26" s="83" t="s">
        <v>101</v>
      </c>
      <c r="D26" s="187" t="s">
        <v>77</v>
      </c>
      <c r="E26" s="187" t="s">
        <v>78</v>
      </c>
      <c r="F26" s="141" t="s">
        <v>79</v>
      </c>
      <c r="G26" s="141" t="s">
        <v>80</v>
      </c>
      <c r="H26" s="141" t="s">
        <v>81</v>
      </c>
      <c r="I26" s="140">
        <v>15000000</v>
      </c>
    </row>
    <row r="27" spans="2:9" ht="30.75" customHeight="1" thickBot="1" x14ac:dyDescent="0.2">
      <c r="B27" s="82" t="s">
        <v>28</v>
      </c>
      <c r="C27" s="83" t="s">
        <v>102</v>
      </c>
      <c r="D27" s="187" t="s">
        <v>77</v>
      </c>
      <c r="E27" s="187" t="s">
        <v>78</v>
      </c>
      <c r="F27" s="141" t="s">
        <v>79</v>
      </c>
      <c r="G27" s="141" t="s">
        <v>80</v>
      </c>
      <c r="H27" s="141" t="s">
        <v>81</v>
      </c>
      <c r="I27" s="140">
        <v>25000000</v>
      </c>
    </row>
    <row r="28" spans="2:9" ht="30.75" customHeight="1" thickBot="1" x14ac:dyDescent="0.2">
      <c r="B28" s="82" t="s">
        <v>28</v>
      </c>
      <c r="C28" s="83" t="s">
        <v>103</v>
      </c>
      <c r="D28" s="187" t="s">
        <v>77</v>
      </c>
      <c r="E28" s="187" t="s">
        <v>78</v>
      </c>
      <c r="F28" s="141" t="s">
        <v>79</v>
      </c>
      <c r="G28" s="141" t="s">
        <v>80</v>
      </c>
      <c r="H28" s="141" t="s">
        <v>81</v>
      </c>
      <c r="I28" s="140">
        <v>10000000</v>
      </c>
    </row>
    <row r="29" spans="2:9" ht="30.75" customHeight="1" thickBot="1" x14ac:dyDescent="0.2">
      <c r="B29" s="82" t="s">
        <v>28</v>
      </c>
      <c r="C29" s="83" t="s">
        <v>104</v>
      </c>
      <c r="D29" s="187" t="s">
        <v>77</v>
      </c>
      <c r="E29" s="187" t="s">
        <v>78</v>
      </c>
      <c r="F29" s="141" t="s">
        <v>79</v>
      </c>
      <c r="G29" s="141" t="s">
        <v>80</v>
      </c>
      <c r="H29" s="141" t="s">
        <v>81</v>
      </c>
      <c r="I29" s="140">
        <v>12000000</v>
      </c>
    </row>
    <row r="30" spans="2:9" ht="30.75" customHeight="1" thickBot="1" x14ac:dyDescent="0.2">
      <c r="B30" s="82" t="s">
        <v>28</v>
      </c>
      <c r="C30" s="83" t="s">
        <v>105</v>
      </c>
      <c r="D30" s="187" t="s">
        <v>77</v>
      </c>
      <c r="E30" s="187" t="s">
        <v>78</v>
      </c>
      <c r="F30" s="141" t="s">
        <v>79</v>
      </c>
      <c r="G30" s="141" t="s">
        <v>80</v>
      </c>
      <c r="H30" s="141" t="s">
        <v>81</v>
      </c>
      <c r="I30" s="140">
        <v>30000000</v>
      </c>
    </row>
    <row r="31" spans="2:9" ht="30.75" customHeight="1" thickBot="1" x14ac:dyDescent="0.2">
      <c r="B31" s="82" t="s">
        <v>28</v>
      </c>
      <c r="C31" s="83" t="s">
        <v>106</v>
      </c>
      <c r="D31" s="187" t="s">
        <v>77</v>
      </c>
      <c r="E31" s="187" t="s">
        <v>78</v>
      </c>
      <c r="F31" s="141" t="s">
        <v>79</v>
      </c>
      <c r="G31" s="141" t="s">
        <v>80</v>
      </c>
      <c r="H31" s="141" t="s">
        <v>81</v>
      </c>
      <c r="I31" s="140">
        <v>20000000</v>
      </c>
    </row>
    <row r="32" spans="2:9" ht="30.75" customHeight="1" thickBot="1" x14ac:dyDescent="0.2">
      <c r="B32" s="82" t="s">
        <v>28</v>
      </c>
      <c r="C32" s="83" t="s">
        <v>107</v>
      </c>
      <c r="D32" s="187" t="s">
        <v>108</v>
      </c>
      <c r="E32" s="187" t="s">
        <v>78</v>
      </c>
      <c r="F32" s="141" t="s">
        <v>79</v>
      </c>
      <c r="G32" s="141" t="s">
        <v>80</v>
      </c>
      <c r="H32" s="141" t="s">
        <v>81</v>
      </c>
      <c r="I32" s="140">
        <v>21932773</v>
      </c>
    </row>
    <row r="33" spans="2:9" ht="30.75" customHeight="1" thickBot="1" x14ac:dyDescent="0.2">
      <c r="B33" s="82" t="s">
        <v>29</v>
      </c>
      <c r="C33" s="83" t="s">
        <v>109</v>
      </c>
      <c r="D33" s="187" t="s">
        <v>77</v>
      </c>
      <c r="E33" s="187" t="s">
        <v>78</v>
      </c>
      <c r="F33" s="141" t="s">
        <v>79</v>
      </c>
      <c r="G33" s="141" t="s">
        <v>110</v>
      </c>
      <c r="H33" s="141" t="s">
        <v>81</v>
      </c>
      <c r="I33" s="140">
        <v>15000000</v>
      </c>
    </row>
    <row r="34" spans="2:9" ht="30.75" customHeight="1" thickBot="1" x14ac:dyDescent="0.2">
      <c r="B34" s="82" t="s">
        <v>29</v>
      </c>
      <c r="C34" s="83" t="s">
        <v>111</v>
      </c>
      <c r="D34" s="187" t="s">
        <v>77</v>
      </c>
      <c r="E34" s="187" t="s">
        <v>78</v>
      </c>
      <c r="F34" s="141" t="s">
        <v>79</v>
      </c>
      <c r="G34" s="141" t="s">
        <v>110</v>
      </c>
      <c r="H34" s="141" t="s">
        <v>81</v>
      </c>
      <c r="I34" s="140">
        <v>21700000</v>
      </c>
    </row>
    <row r="35" spans="2:9" ht="30.75" customHeight="1" thickBot="1" x14ac:dyDescent="0.2">
      <c r="B35" s="82" t="s">
        <v>30</v>
      </c>
      <c r="C35" s="83" t="s">
        <v>112</v>
      </c>
      <c r="D35" s="187" t="s">
        <v>108</v>
      </c>
      <c r="E35" s="187" t="s">
        <v>78</v>
      </c>
      <c r="F35" s="141" t="s">
        <v>79</v>
      </c>
      <c r="G35" s="141" t="s">
        <v>110</v>
      </c>
      <c r="H35" s="141" t="s">
        <v>81</v>
      </c>
      <c r="I35" s="140">
        <v>2084069</v>
      </c>
    </row>
    <row r="36" spans="2:9" ht="30.75" customHeight="1" thickBot="1" x14ac:dyDescent="0.2">
      <c r="B36" s="82" t="s">
        <v>30</v>
      </c>
      <c r="C36" s="83" t="s">
        <v>113</v>
      </c>
      <c r="D36" s="187" t="s">
        <v>77</v>
      </c>
      <c r="E36" s="187" t="s">
        <v>78</v>
      </c>
      <c r="F36" s="141" t="s">
        <v>114</v>
      </c>
      <c r="G36" s="141" t="s">
        <v>115</v>
      </c>
      <c r="H36" s="141" t="s">
        <v>116</v>
      </c>
      <c r="I36" s="140">
        <v>2000000</v>
      </c>
    </row>
    <row r="37" spans="2:9" ht="30.75" customHeight="1" thickBot="1" x14ac:dyDescent="0.2">
      <c r="B37" s="82" t="s">
        <v>31</v>
      </c>
      <c r="C37" s="83" t="s">
        <v>112</v>
      </c>
      <c r="D37" s="187" t="s">
        <v>108</v>
      </c>
      <c r="E37" s="187" t="s">
        <v>78</v>
      </c>
      <c r="F37" s="141" t="s">
        <v>79</v>
      </c>
      <c r="G37" s="141" t="s">
        <v>110</v>
      </c>
      <c r="H37" s="141" t="s">
        <v>81</v>
      </c>
      <c r="I37" s="140">
        <v>2850000</v>
      </c>
    </row>
    <row r="38" spans="2:9" ht="30.75" customHeight="1" thickBot="1" x14ac:dyDescent="0.2">
      <c r="B38" s="82" t="s">
        <v>31</v>
      </c>
      <c r="C38" s="83" t="s">
        <v>113</v>
      </c>
      <c r="D38" s="187" t="s">
        <v>77</v>
      </c>
      <c r="E38" s="187" t="s">
        <v>78</v>
      </c>
      <c r="F38" s="141" t="s">
        <v>114</v>
      </c>
      <c r="G38" s="141" t="s">
        <v>115</v>
      </c>
      <c r="H38" s="141" t="s">
        <v>116</v>
      </c>
      <c r="I38" s="140">
        <v>2000000</v>
      </c>
    </row>
    <row r="39" spans="2:9" ht="30.75" customHeight="1" x14ac:dyDescent="0.15">
      <c r="B39" s="82" t="s">
        <v>31</v>
      </c>
      <c r="C39" s="83" t="s">
        <v>117</v>
      </c>
      <c r="D39" s="187" t="s">
        <v>77</v>
      </c>
      <c r="E39" s="187" t="s">
        <v>78</v>
      </c>
      <c r="F39" s="141" t="s">
        <v>79</v>
      </c>
      <c r="G39" s="141" t="s">
        <v>110</v>
      </c>
      <c r="H39" s="141" t="s">
        <v>81</v>
      </c>
      <c r="I39" s="140">
        <v>4500000</v>
      </c>
    </row>
    <row r="40" spans="2:9" ht="30.75" customHeight="1" x14ac:dyDescent="0.15">
      <c r="B40" s="82" t="s">
        <v>31</v>
      </c>
      <c r="C40" s="83" t="s">
        <v>111</v>
      </c>
      <c r="D40" s="187" t="s">
        <v>108</v>
      </c>
      <c r="E40" s="187" t="s">
        <v>78</v>
      </c>
      <c r="F40" s="141" t="s">
        <v>79</v>
      </c>
      <c r="G40" s="141" t="s">
        <v>110</v>
      </c>
      <c r="H40" s="141" t="s">
        <v>81</v>
      </c>
      <c r="I40" s="140">
        <v>22349942</v>
      </c>
    </row>
    <row r="41" spans="2:9" ht="30.75" customHeight="1" x14ac:dyDescent="0.15">
      <c r="B41" s="82" t="s">
        <v>32</v>
      </c>
      <c r="C41" s="83" t="s">
        <v>118</v>
      </c>
      <c r="D41" s="187" t="s">
        <v>77</v>
      </c>
      <c r="E41" s="187" t="s">
        <v>78</v>
      </c>
      <c r="F41" s="141" t="s">
        <v>79</v>
      </c>
      <c r="G41" s="141" t="s">
        <v>110</v>
      </c>
      <c r="H41" s="141" t="s">
        <v>81</v>
      </c>
      <c r="I41" s="140">
        <v>55000000</v>
      </c>
    </row>
    <row r="42" spans="2:9" ht="30.75" customHeight="1" x14ac:dyDescent="0.15">
      <c r="B42" s="82"/>
      <c r="C42" s="83"/>
      <c r="D42" s="84"/>
      <c r="E42" s="84"/>
      <c r="F42" s="83"/>
      <c r="G42" s="83"/>
      <c r="H42" s="83"/>
      <c r="I42" s="140">
        <f>SUM(I5:I41)</f>
        <v>630616784</v>
      </c>
    </row>
    <row r="44" spans="2:9" ht="28.5" customHeight="1" thickBot="1" x14ac:dyDescent="0.2">
      <c r="B44" s="297" t="s">
        <v>119</v>
      </c>
      <c r="C44" s="297"/>
      <c r="D44" s="297"/>
      <c r="E44" s="297"/>
      <c r="F44" s="297"/>
    </row>
    <row r="45" spans="2:9" ht="30.75" customHeight="1" thickBot="1" x14ac:dyDescent="0.2">
      <c r="B45" s="79" t="s">
        <v>68</v>
      </c>
      <c r="C45" s="80" t="s">
        <v>69</v>
      </c>
      <c r="D45" s="81" t="s">
        <v>70</v>
      </c>
      <c r="E45" s="81" t="s">
        <v>71</v>
      </c>
      <c r="F45" s="80" t="s">
        <v>120</v>
      </c>
    </row>
    <row r="46" spans="2:9" ht="30.75" customHeight="1" thickBot="1" x14ac:dyDescent="0.2">
      <c r="B46" s="82" t="s">
        <v>27</v>
      </c>
      <c r="C46" s="83" t="s">
        <v>121</v>
      </c>
      <c r="D46" s="84" t="s">
        <v>108</v>
      </c>
      <c r="E46" s="84" t="s">
        <v>78</v>
      </c>
      <c r="F46" s="140">
        <v>480000</v>
      </c>
    </row>
    <row r="47" spans="2:9" ht="30.75" customHeight="1" thickBot="1" x14ac:dyDescent="0.2">
      <c r="B47" s="82" t="s">
        <v>27</v>
      </c>
      <c r="C47" s="83" t="s">
        <v>122</v>
      </c>
      <c r="D47" s="84" t="s">
        <v>108</v>
      </c>
      <c r="E47" s="84" t="s">
        <v>78</v>
      </c>
      <c r="F47" s="140">
        <v>7888719</v>
      </c>
    </row>
    <row r="48" spans="2:9" ht="30.75" customHeight="1" thickBot="1" x14ac:dyDescent="0.2">
      <c r="B48" s="82" t="s">
        <v>29</v>
      </c>
      <c r="C48" s="83" t="s">
        <v>123</v>
      </c>
      <c r="D48" s="84" t="s">
        <v>108</v>
      </c>
      <c r="E48" s="84" t="s">
        <v>78</v>
      </c>
      <c r="F48" s="140">
        <v>5405060</v>
      </c>
    </row>
    <row r="49" spans="2:6" ht="30.75" customHeight="1" thickBot="1" x14ac:dyDescent="0.2">
      <c r="B49" s="82" t="s">
        <v>29</v>
      </c>
      <c r="C49" s="83" t="s">
        <v>124</v>
      </c>
      <c r="D49" s="84" t="s">
        <v>108</v>
      </c>
      <c r="E49" s="84" t="s">
        <v>78</v>
      </c>
      <c r="F49" s="140">
        <v>2500000</v>
      </c>
    </row>
    <row r="50" spans="2:6" ht="30.75" customHeight="1" thickBot="1" x14ac:dyDescent="0.2">
      <c r="B50" s="82" t="s">
        <v>29</v>
      </c>
      <c r="C50" s="83" t="s">
        <v>123</v>
      </c>
      <c r="D50" s="84" t="s">
        <v>108</v>
      </c>
      <c r="E50" s="84" t="s">
        <v>78</v>
      </c>
      <c r="F50" s="140">
        <v>3576900</v>
      </c>
    </row>
    <row r="51" spans="2:6" ht="30.75" customHeight="1" thickBot="1" x14ac:dyDescent="0.2">
      <c r="B51" s="82" t="s">
        <v>29</v>
      </c>
      <c r="C51" s="83" t="s">
        <v>125</v>
      </c>
      <c r="D51" s="84" t="s">
        <v>108</v>
      </c>
      <c r="E51" s="84" t="s">
        <v>78</v>
      </c>
      <c r="F51" s="140">
        <v>1500000</v>
      </c>
    </row>
    <row r="52" spans="2:6" ht="30.75" customHeight="1" thickBot="1" x14ac:dyDescent="0.2">
      <c r="B52" s="82" t="s">
        <v>29</v>
      </c>
      <c r="C52" s="83" t="s">
        <v>123</v>
      </c>
      <c r="D52" s="84" t="s">
        <v>108</v>
      </c>
      <c r="E52" s="84" t="s">
        <v>78</v>
      </c>
      <c r="F52" s="140">
        <v>4462044</v>
      </c>
    </row>
    <row r="53" spans="2:6" ht="30.75" customHeight="1" thickBot="1" x14ac:dyDescent="0.2">
      <c r="B53" s="82" t="s">
        <v>29</v>
      </c>
      <c r="C53" s="83" t="s">
        <v>126</v>
      </c>
      <c r="D53" s="84" t="s">
        <v>108</v>
      </c>
      <c r="E53" s="84" t="s">
        <v>78</v>
      </c>
      <c r="F53" s="140">
        <v>1450000</v>
      </c>
    </row>
    <row r="54" spans="2:6" ht="30.75" customHeight="1" thickBot="1" x14ac:dyDescent="0.2">
      <c r="B54" s="82" t="s">
        <v>29</v>
      </c>
      <c r="C54" s="83" t="s">
        <v>127</v>
      </c>
      <c r="D54" s="84" t="s">
        <v>108</v>
      </c>
      <c r="E54" s="84" t="s">
        <v>78</v>
      </c>
      <c r="F54" s="140">
        <v>2835900</v>
      </c>
    </row>
    <row r="55" spans="2:6" ht="30.75" customHeight="1" thickBot="1" x14ac:dyDescent="0.2">
      <c r="B55" s="82" t="s">
        <v>30</v>
      </c>
      <c r="C55" s="83" t="s">
        <v>128</v>
      </c>
      <c r="D55" s="84" t="s">
        <v>77</v>
      </c>
      <c r="E55" s="84" t="s">
        <v>78</v>
      </c>
      <c r="F55" s="140">
        <v>1440177</v>
      </c>
    </row>
    <row r="56" spans="2:6" ht="30.75" customHeight="1" thickBot="1" x14ac:dyDescent="0.2">
      <c r="B56" s="82" t="s">
        <v>31</v>
      </c>
      <c r="C56" s="83" t="s">
        <v>129</v>
      </c>
      <c r="D56" s="84" t="s">
        <v>108</v>
      </c>
      <c r="E56" s="84" t="s">
        <v>78</v>
      </c>
      <c r="F56" s="140">
        <v>4459076</v>
      </c>
    </row>
    <row r="57" spans="2:6" ht="30.75" customHeight="1" x14ac:dyDescent="0.15">
      <c r="B57" s="82" t="s">
        <v>31</v>
      </c>
      <c r="C57" s="83" t="s">
        <v>130</v>
      </c>
      <c r="D57" s="84" t="s">
        <v>131</v>
      </c>
      <c r="E57" s="84" t="s">
        <v>78</v>
      </c>
      <c r="F57" s="140">
        <v>14135166</v>
      </c>
    </row>
    <row r="58" spans="2:6" ht="30.75" customHeight="1" x14ac:dyDescent="0.15">
      <c r="B58" s="82" t="s">
        <v>32</v>
      </c>
      <c r="C58" s="83" t="s">
        <v>130</v>
      </c>
      <c r="D58" s="84" t="s">
        <v>131</v>
      </c>
      <c r="E58" s="84" t="s">
        <v>78</v>
      </c>
      <c r="F58" s="140">
        <v>6114834</v>
      </c>
    </row>
    <row r="59" spans="2:6" ht="30.75" customHeight="1" x14ac:dyDescent="0.15">
      <c r="B59" s="82"/>
      <c r="C59" s="83"/>
      <c r="D59" s="84"/>
      <c r="E59" s="84"/>
      <c r="F59" s="140">
        <f>SUM(F46:F58)</f>
        <v>56247876</v>
      </c>
    </row>
    <row r="67" spans="4:5" x14ac:dyDescent="0.15">
      <c r="D67" s="85" t="s">
        <v>132</v>
      </c>
      <c r="E67" s="85" t="s">
        <v>133</v>
      </c>
    </row>
    <row r="68" spans="4:5" x14ac:dyDescent="0.15">
      <c r="D68" s="1" t="s">
        <v>134</v>
      </c>
      <c r="E68" s="1" t="s">
        <v>78</v>
      </c>
    </row>
    <row r="69" spans="4:5" x14ac:dyDescent="0.15">
      <c r="D69" s="1" t="s">
        <v>77</v>
      </c>
      <c r="E69" s="1" t="s">
        <v>135</v>
      </c>
    </row>
    <row r="70" spans="4:5" x14ac:dyDescent="0.15">
      <c r="D70" s="1" t="s">
        <v>136</v>
      </c>
    </row>
    <row r="71" spans="4:5" x14ac:dyDescent="0.15">
      <c r="D71" s="1" t="s">
        <v>131</v>
      </c>
    </row>
    <row r="72" spans="4:5" x14ac:dyDescent="0.15">
      <c r="D72" s="1" t="s">
        <v>108</v>
      </c>
    </row>
    <row r="73" spans="4:5" x14ac:dyDescent="0.15">
      <c r="D73" s="1" t="s">
        <v>137</v>
      </c>
    </row>
  </sheetData>
  <sheetProtection algorithmName="SHA-512" hashValue="0lqX72HMl3DAy6vo3cG8VVJ/989Xn0X4xMYIa2JN6O00H9YkQwetZk+0E+/86P0WtOXtBEZTWR4w9TyZ98LnEA==" saltValue="BtA4n7uzSfVBaJGCRLndcA==" spinCount="100000" sheet="1" formatCells="0" formatColumns="0" formatRows="0" insertColumns="0" insertRows="0" insertHyperlinks="0" deleteColumns="0" deleteRows="0"/>
  <mergeCells count="4">
    <mergeCell ref="B3:I3"/>
    <mergeCell ref="B44:F44"/>
    <mergeCell ref="B1:I1"/>
    <mergeCell ref="B2:I2"/>
  </mergeCells>
  <dataValidations count="2">
    <dataValidation type="list" allowBlank="1" showInputMessage="1" showErrorMessage="1" sqref="D5:D42 D46:D59" xr:uid="{00000000-0002-0000-0300-000000000000}">
      <formula1>$D$68:$D$73</formula1>
    </dataValidation>
    <dataValidation type="list" allowBlank="1" showInputMessage="1" showErrorMessage="1" sqref="E5:E42 E46:E59" xr:uid="{00000000-0002-0000-0300-000001000000}">
      <formula1>$E$68:$E$69</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9ADBA-54DF-4E50-B7DD-F6AB61D57922}">
  <sheetPr>
    <pageSetUpPr fitToPage="1"/>
  </sheetPr>
  <dimension ref="A1:M68"/>
  <sheetViews>
    <sheetView showGridLines="0" zoomScale="80" zoomScaleNormal="80" workbookViewId="0">
      <selection activeCell="H26" sqref="H26"/>
    </sheetView>
  </sheetViews>
  <sheetFormatPr baseColWidth="10" defaultColWidth="11.42578125" defaultRowHeight="14.25" customHeight="1" x14ac:dyDescent="0.15"/>
  <cols>
    <col min="1" max="1" width="2.85546875" style="1" customWidth="1"/>
    <col min="2" max="2" width="38.42578125" style="1" customWidth="1"/>
    <col min="3" max="3" width="21.85546875" style="1" customWidth="1"/>
    <col min="4" max="4" width="31.42578125" style="188" customWidth="1"/>
    <col min="5" max="5" width="28" style="1" customWidth="1"/>
    <col min="6" max="6" width="24.7109375" style="1" customWidth="1"/>
    <col min="7" max="7" width="28.7109375" style="1" customWidth="1"/>
    <col min="8" max="11" width="24.7109375" style="1" customWidth="1"/>
    <col min="12" max="12" width="14.85546875" style="1" customWidth="1"/>
    <col min="13" max="16384" width="11.42578125" style="1"/>
  </cols>
  <sheetData>
    <row r="1" spans="1:13" ht="26.25" customHeight="1" x14ac:dyDescent="0.15">
      <c r="A1" s="264"/>
      <c r="B1" s="308" t="s">
        <v>138</v>
      </c>
      <c r="C1" s="308"/>
      <c r="D1" s="308"/>
      <c r="E1" s="308"/>
      <c r="F1" s="308"/>
      <c r="G1" s="308"/>
      <c r="H1" s="308"/>
      <c r="I1" s="308"/>
      <c r="J1" s="308"/>
      <c r="K1" s="308"/>
      <c r="L1" s="264"/>
      <c r="M1" s="264"/>
    </row>
    <row r="2" spans="1:13" ht="36.6" customHeight="1" x14ac:dyDescent="0.15">
      <c r="A2" s="301"/>
      <c r="B2" s="309" t="s">
        <v>139</v>
      </c>
      <c r="C2" s="309"/>
      <c r="D2" s="309"/>
      <c r="E2" s="309"/>
      <c r="F2" s="309"/>
      <c r="G2" s="309"/>
      <c r="H2" s="309"/>
      <c r="I2" s="301"/>
      <c r="J2" s="301"/>
      <c r="K2" s="301"/>
      <c r="L2" s="301"/>
      <c r="M2" s="301"/>
    </row>
    <row r="3" spans="1:13" ht="33.6" customHeight="1" thickBot="1" x14ac:dyDescent="0.2">
      <c r="A3" s="301"/>
      <c r="B3" s="310" t="s">
        <v>140</v>
      </c>
      <c r="C3" s="310"/>
      <c r="D3" s="310"/>
      <c r="E3" s="310"/>
      <c r="F3" s="310"/>
      <c r="G3" s="310"/>
      <c r="H3" s="310"/>
      <c r="I3" s="301"/>
      <c r="J3" s="301"/>
      <c r="K3" s="301"/>
      <c r="L3" s="301"/>
      <c r="M3" s="301"/>
    </row>
    <row r="4" spans="1:13" ht="78.75" customHeight="1" x14ac:dyDescent="0.15">
      <c r="A4" s="264"/>
      <c r="B4" s="302" t="s">
        <v>141</v>
      </c>
      <c r="C4" s="303"/>
      <c r="D4" s="303"/>
      <c r="E4" s="303"/>
      <c r="F4" s="303"/>
      <c r="G4" s="303"/>
      <c r="H4" s="304"/>
      <c r="I4" s="264"/>
      <c r="J4" s="264"/>
      <c r="K4" s="264"/>
      <c r="L4" s="264"/>
      <c r="M4" s="264"/>
    </row>
    <row r="5" spans="1:13" ht="78" customHeight="1" thickBot="1" x14ac:dyDescent="0.2">
      <c r="A5" s="264"/>
      <c r="B5" s="265" t="s">
        <v>142</v>
      </c>
      <c r="C5" s="266" t="s">
        <v>143</v>
      </c>
      <c r="D5" s="266" t="s">
        <v>144</v>
      </c>
      <c r="E5" s="266" t="s">
        <v>145</v>
      </c>
      <c r="F5" s="266" t="s">
        <v>146</v>
      </c>
      <c r="G5" s="267" t="s">
        <v>147</v>
      </c>
      <c r="H5" s="268" t="s">
        <v>148</v>
      </c>
      <c r="I5" s="264"/>
      <c r="J5" s="264"/>
      <c r="K5" s="264"/>
      <c r="L5" s="264"/>
      <c r="M5" s="264"/>
    </row>
    <row r="6" spans="1:13" ht="36" customHeight="1" x14ac:dyDescent="0.15">
      <c r="A6" s="264"/>
      <c r="B6" s="191" t="s">
        <v>149</v>
      </c>
      <c r="C6" s="192" t="s">
        <v>150</v>
      </c>
      <c r="D6" s="193" t="s">
        <v>151</v>
      </c>
      <c r="E6" s="193" t="s">
        <v>152</v>
      </c>
      <c r="F6" s="194" t="s">
        <v>153</v>
      </c>
      <c r="G6" s="272"/>
      <c r="H6" s="273"/>
      <c r="I6" s="264"/>
      <c r="J6" s="264"/>
      <c r="K6" s="264"/>
      <c r="L6" s="264"/>
      <c r="M6" s="264"/>
    </row>
    <row r="7" spans="1:13" ht="36" customHeight="1" x14ac:dyDescent="0.15">
      <c r="A7" s="264"/>
      <c r="B7" s="195" t="s">
        <v>154</v>
      </c>
      <c r="C7" s="196" t="s">
        <v>155</v>
      </c>
      <c r="D7" s="198" t="s">
        <v>156</v>
      </c>
      <c r="E7" s="198" t="s">
        <v>152</v>
      </c>
      <c r="F7" s="199" t="s">
        <v>153</v>
      </c>
      <c r="G7" s="200"/>
      <c r="H7" s="269"/>
      <c r="I7" s="264"/>
      <c r="J7" s="264"/>
      <c r="K7" s="264"/>
      <c r="L7" s="264"/>
      <c r="M7" s="264"/>
    </row>
    <row r="8" spans="1:13" ht="36" customHeight="1" x14ac:dyDescent="0.15">
      <c r="A8" s="264"/>
      <c r="B8" s="195" t="s">
        <v>157</v>
      </c>
      <c r="C8" s="196" t="s">
        <v>155</v>
      </c>
      <c r="D8" s="198" t="s">
        <v>158</v>
      </c>
      <c r="E8" s="198" t="s">
        <v>159</v>
      </c>
      <c r="F8" s="199" t="s">
        <v>153</v>
      </c>
      <c r="G8" s="200"/>
      <c r="H8" s="269"/>
      <c r="I8" s="264"/>
      <c r="J8" s="264"/>
      <c r="K8" s="264"/>
      <c r="L8" s="264"/>
      <c r="M8" s="264"/>
    </row>
    <row r="9" spans="1:13" ht="36" customHeight="1" x14ac:dyDescent="0.15">
      <c r="A9" s="264"/>
      <c r="B9" s="195" t="s">
        <v>160</v>
      </c>
      <c r="C9" s="196" t="s">
        <v>155</v>
      </c>
      <c r="D9" s="198" t="s">
        <v>161</v>
      </c>
      <c r="E9" s="198" t="s">
        <v>162</v>
      </c>
      <c r="F9" s="199" t="s">
        <v>153</v>
      </c>
      <c r="G9" s="200"/>
      <c r="H9" s="269"/>
      <c r="I9" s="264"/>
      <c r="J9" s="264"/>
      <c r="K9" s="264"/>
      <c r="L9" s="264"/>
      <c r="M9" s="264"/>
    </row>
    <row r="10" spans="1:13" ht="36" customHeight="1" x14ac:dyDescent="0.15">
      <c r="A10" s="264"/>
      <c r="B10" s="195" t="s">
        <v>163</v>
      </c>
      <c r="C10" s="196" t="s">
        <v>155</v>
      </c>
      <c r="D10" s="198" t="s">
        <v>164</v>
      </c>
      <c r="E10" s="198" t="s">
        <v>165</v>
      </c>
      <c r="F10" s="199" t="s">
        <v>153</v>
      </c>
      <c r="G10" s="200"/>
      <c r="H10" s="269"/>
      <c r="I10" s="264"/>
      <c r="J10" s="264"/>
      <c r="K10" s="264"/>
      <c r="L10" s="264"/>
      <c r="M10" s="264"/>
    </row>
    <row r="11" spans="1:13" ht="36" customHeight="1" x14ac:dyDescent="0.15">
      <c r="A11" s="264"/>
      <c r="B11" s="195" t="s">
        <v>166</v>
      </c>
      <c r="C11" s="196" t="s">
        <v>150</v>
      </c>
      <c r="D11" s="198" t="s">
        <v>167</v>
      </c>
      <c r="E11" s="198" t="s">
        <v>162</v>
      </c>
      <c r="F11" s="199" t="s">
        <v>153</v>
      </c>
      <c r="G11" s="200"/>
      <c r="H11" s="269"/>
      <c r="I11" s="264"/>
      <c r="J11" s="264"/>
      <c r="K11" s="264"/>
      <c r="L11" s="264"/>
      <c r="M11" s="264"/>
    </row>
    <row r="12" spans="1:13" ht="36" customHeight="1" x14ac:dyDescent="0.15">
      <c r="A12" s="264"/>
      <c r="B12" s="195" t="s">
        <v>168</v>
      </c>
      <c r="C12" s="196" t="s">
        <v>155</v>
      </c>
      <c r="D12" s="198" t="s">
        <v>169</v>
      </c>
      <c r="E12" s="198" t="s">
        <v>170</v>
      </c>
      <c r="F12" s="199" t="s">
        <v>153</v>
      </c>
      <c r="G12" s="200"/>
      <c r="H12" s="269"/>
      <c r="I12" s="264"/>
      <c r="J12" s="264"/>
      <c r="K12" s="264"/>
      <c r="L12" s="264"/>
      <c r="M12" s="264"/>
    </row>
    <row r="13" spans="1:13" ht="36" customHeight="1" x14ac:dyDescent="0.15">
      <c r="A13" s="264"/>
      <c r="B13" s="195" t="s">
        <v>171</v>
      </c>
      <c r="C13" s="196" t="s">
        <v>155</v>
      </c>
      <c r="D13" s="198" t="s">
        <v>172</v>
      </c>
      <c r="E13" s="198" t="s">
        <v>159</v>
      </c>
      <c r="F13" s="199" t="s">
        <v>153</v>
      </c>
      <c r="G13" s="200"/>
      <c r="H13" s="269"/>
      <c r="I13" s="264"/>
      <c r="J13" s="264"/>
      <c r="K13" s="264"/>
      <c r="L13" s="264"/>
      <c r="M13" s="264"/>
    </row>
    <row r="14" spans="1:13" ht="36" customHeight="1" x14ac:dyDescent="0.15">
      <c r="A14" s="264"/>
      <c r="B14" s="195" t="s">
        <v>173</v>
      </c>
      <c r="C14" s="196" t="s">
        <v>155</v>
      </c>
      <c r="D14" s="197" t="s">
        <v>174</v>
      </c>
      <c r="E14" s="198" t="s">
        <v>175</v>
      </c>
      <c r="F14" s="199" t="s">
        <v>153</v>
      </c>
      <c r="G14" s="200"/>
      <c r="H14" s="269"/>
      <c r="I14" s="264"/>
      <c r="J14" s="264"/>
      <c r="K14" s="264"/>
      <c r="L14" s="264"/>
      <c r="M14" s="264"/>
    </row>
    <row r="15" spans="1:13" ht="36" customHeight="1" x14ac:dyDescent="0.15">
      <c r="A15" s="264"/>
      <c r="B15" s="195" t="s">
        <v>176</v>
      </c>
      <c r="C15" s="196" t="s">
        <v>155</v>
      </c>
      <c r="D15" s="198" t="s">
        <v>177</v>
      </c>
      <c r="E15" s="198" t="s">
        <v>162</v>
      </c>
      <c r="F15" s="199" t="s">
        <v>153</v>
      </c>
      <c r="G15" s="200"/>
      <c r="H15" s="269"/>
      <c r="I15" s="264"/>
      <c r="J15" s="264"/>
      <c r="K15" s="264"/>
      <c r="L15" s="264"/>
      <c r="M15" s="264"/>
    </row>
    <row r="16" spans="1:13" ht="36" customHeight="1" x14ac:dyDescent="0.15">
      <c r="A16" s="264"/>
      <c r="B16" s="195" t="s">
        <v>178</v>
      </c>
      <c r="C16" s="196" t="s">
        <v>155</v>
      </c>
      <c r="D16" s="198" t="s">
        <v>179</v>
      </c>
      <c r="E16" s="198" t="s">
        <v>162</v>
      </c>
      <c r="F16" s="199" t="s">
        <v>153</v>
      </c>
      <c r="G16" s="200"/>
      <c r="H16" s="269"/>
      <c r="I16" s="264"/>
      <c r="J16" s="264"/>
      <c r="K16" s="264"/>
      <c r="L16" s="264"/>
      <c r="M16" s="264"/>
    </row>
    <row r="17" spans="1:13" ht="36" customHeight="1" x14ac:dyDescent="0.15">
      <c r="A17" s="264"/>
      <c r="B17" s="195" t="s">
        <v>180</v>
      </c>
      <c r="C17" s="196" t="s">
        <v>155</v>
      </c>
      <c r="D17" s="198" t="s">
        <v>181</v>
      </c>
      <c r="E17" s="198" t="s">
        <v>162</v>
      </c>
      <c r="F17" s="199" t="s">
        <v>153</v>
      </c>
      <c r="G17" s="200"/>
      <c r="H17" s="269"/>
      <c r="I17" s="264"/>
      <c r="J17" s="264"/>
      <c r="K17" s="264"/>
      <c r="L17" s="264"/>
      <c r="M17" s="264"/>
    </row>
    <row r="18" spans="1:13" ht="36" customHeight="1" x14ac:dyDescent="0.15">
      <c r="A18" s="264"/>
      <c r="B18" s="195" t="s">
        <v>182</v>
      </c>
      <c r="C18" s="196" t="s">
        <v>155</v>
      </c>
      <c r="D18" s="198" t="s">
        <v>183</v>
      </c>
      <c r="E18" s="198" t="s">
        <v>162</v>
      </c>
      <c r="F18" s="199" t="s">
        <v>153</v>
      </c>
      <c r="G18" s="200"/>
      <c r="H18" s="269"/>
      <c r="I18" s="264"/>
      <c r="J18" s="264"/>
      <c r="K18" s="264"/>
      <c r="L18" s="264"/>
      <c r="M18" s="264"/>
    </row>
    <row r="19" spans="1:13" ht="36" customHeight="1" x14ac:dyDescent="0.15">
      <c r="A19" s="264"/>
      <c r="B19" s="195" t="s">
        <v>184</v>
      </c>
      <c r="C19" s="196" t="s">
        <v>155</v>
      </c>
      <c r="D19" s="197" t="s">
        <v>185</v>
      </c>
      <c r="E19" s="198" t="s">
        <v>162</v>
      </c>
      <c r="F19" s="199" t="s">
        <v>153</v>
      </c>
      <c r="G19" s="200"/>
      <c r="H19" s="269"/>
      <c r="I19" s="264"/>
      <c r="J19" s="264"/>
      <c r="K19" s="264"/>
      <c r="L19" s="264"/>
      <c r="M19" s="264"/>
    </row>
    <row r="20" spans="1:13" ht="36" customHeight="1" x14ac:dyDescent="0.15">
      <c r="A20" s="264"/>
      <c r="B20" s="195" t="s">
        <v>186</v>
      </c>
      <c r="C20" s="196" t="s">
        <v>155</v>
      </c>
      <c r="D20" s="198" t="s">
        <v>187</v>
      </c>
      <c r="E20" s="198" t="s">
        <v>165</v>
      </c>
      <c r="F20" s="199" t="s">
        <v>153</v>
      </c>
      <c r="G20" s="200"/>
      <c r="H20" s="269"/>
      <c r="I20" s="264"/>
      <c r="J20" s="264"/>
      <c r="K20" s="264"/>
      <c r="L20" s="264"/>
      <c r="M20" s="264"/>
    </row>
    <row r="21" spans="1:13" ht="36" customHeight="1" x14ac:dyDescent="0.15">
      <c r="A21" s="264"/>
      <c r="B21" s="201" t="s">
        <v>188</v>
      </c>
      <c r="C21" s="202" t="s">
        <v>150</v>
      </c>
      <c r="D21" s="198" t="s">
        <v>189</v>
      </c>
      <c r="E21" s="198" t="s">
        <v>159</v>
      </c>
      <c r="F21" s="199" t="s">
        <v>153</v>
      </c>
      <c r="G21" s="200"/>
      <c r="H21" s="269"/>
      <c r="I21" s="264"/>
      <c r="J21" s="264"/>
      <c r="K21" s="264"/>
      <c r="L21" s="264"/>
      <c r="M21" s="264"/>
    </row>
    <row r="22" spans="1:13" ht="36" customHeight="1" x14ac:dyDescent="0.15">
      <c r="A22" s="264"/>
      <c r="B22" s="201" t="s">
        <v>190</v>
      </c>
      <c r="C22" s="196" t="s">
        <v>155</v>
      </c>
      <c r="D22" s="198" t="s">
        <v>191</v>
      </c>
      <c r="E22" s="198" t="s">
        <v>165</v>
      </c>
      <c r="F22" s="199" t="s">
        <v>192</v>
      </c>
      <c r="G22" s="200"/>
      <c r="H22" s="269"/>
      <c r="I22" s="264"/>
      <c r="J22" s="264"/>
      <c r="K22" s="264"/>
      <c r="L22" s="264"/>
      <c r="M22" s="264"/>
    </row>
    <row r="23" spans="1:13" ht="36" customHeight="1" x14ac:dyDescent="0.15">
      <c r="A23" s="264"/>
      <c r="B23" s="201" t="s">
        <v>193</v>
      </c>
      <c r="C23" s="202" t="s">
        <v>150</v>
      </c>
      <c r="D23" s="198" t="s">
        <v>194</v>
      </c>
      <c r="E23" s="198" t="s">
        <v>165</v>
      </c>
      <c r="F23" s="199" t="s">
        <v>192</v>
      </c>
      <c r="G23" s="200"/>
      <c r="H23" s="269"/>
      <c r="I23" s="264"/>
      <c r="J23" s="264"/>
      <c r="K23" s="264"/>
      <c r="L23" s="264"/>
      <c r="M23" s="264"/>
    </row>
    <row r="24" spans="1:13" ht="36" customHeight="1" x14ac:dyDescent="0.15">
      <c r="A24" s="264"/>
      <c r="B24" s="201" t="s">
        <v>195</v>
      </c>
      <c r="C24" s="202" t="s">
        <v>150</v>
      </c>
      <c r="D24" s="198" t="s">
        <v>196</v>
      </c>
      <c r="E24" s="198" t="s">
        <v>159</v>
      </c>
      <c r="F24" s="199" t="s">
        <v>192</v>
      </c>
      <c r="G24" s="200"/>
      <c r="H24" s="269"/>
      <c r="I24" s="264"/>
      <c r="J24" s="264"/>
      <c r="K24" s="264"/>
      <c r="L24" s="264"/>
      <c r="M24" s="264"/>
    </row>
    <row r="25" spans="1:13" ht="36" customHeight="1" thickBot="1" x14ac:dyDescent="0.2">
      <c r="A25" s="264"/>
      <c r="B25" s="201" t="s">
        <v>197</v>
      </c>
      <c r="C25" s="196" t="s">
        <v>155</v>
      </c>
      <c r="D25" s="198" t="s">
        <v>198</v>
      </c>
      <c r="E25" s="198" t="s">
        <v>159</v>
      </c>
      <c r="F25" s="199" t="s">
        <v>192</v>
      </c>
      <c r="G25" s="200"/>
      <c r="H25" s="269"/>
      <c r="I25" s="264"/>
      <c r="J25" s="264"/>
      <c r="K25" s="264"/>
      <c r="L25" s="264"/>
      <c r="M25" s="264"/>
    </row>
    <row r="26" spans="1:13" ht="36" customHeight="1" thickBot="1" x14ac:dyDescent="0.2">
      <c r="A26" s="264"/>
      <c r="B26" s="305" t="s">
        <v>199</v>
      </c>
      <c r="C26" s="306"/>
      <c r="D26" s="306"/>
      <c r="E26" s="306"/>
      <c r="F26" s="306"/>
      <c r="G26" s="307"/>
      <c r="H26" s="270"/>
      <c r="I26" s="264"/>
      <c r="J26" s="264"/>
      <c r="K26" s="264"/>
      <c r="L26" s="264"/>
      <c r="M26" s="264"/>
    </row>
    <row r="27" spans="1:13" ht="36" customHeight="1" x14ac:dyDescent="0.15">
      <c r="A27" s="301"/>
      <c r="B27" s="301"/>
      <c r="C27" s="264"/>
      <c r="D27" s="264"/>
      <c r="E27" s="264"/>
      <c r="F27" s="264"/>
      <c r="G27" s="264"/>
      <c r="H27" s="264"/>
      <c r="I27" s="264"/>
      <c r="J27" s="264"/>
      <c r="K27" s="264"/>
      <c r="L27" s="264"/>
      <c r="M27" s="264"/>
    </row>
    <row r="28" spans="1:13" ht="36" customHeight="1" x14ac:dyDescent="0.15">
      <c r="A28" s="301"/>
      <c r="B28" s="301"/>
      <c r="C28" s="264"/>
      <c r="D28" s="264"/>
      <c r="E28" s="264"/>
      <c r="F28" s="264"/>
      <c r="G28" s="264"/>
      <c r="H28" s="264"/>
      <c r="I28" s="264"/>
      <c r="J28" s="264"/>
      <c r="K28" s="264"/>
      <c r="L28" s="264"/>
      <c r="M28" s="264"/>
    </row>
    <row r="29" spans="1:13" ht="36" customHeight="1" x14ac:dyDescent="0.15">
      <c r="A29" s="301"/>
      <c r="B29" s="301"/>
      <c r="C29" s="264"/>
      <c r="D29" s="264"/>
      <c r="E29" s="264"/>
      <c r="F29" s="264"/>
      <c r="G29" s="264"/>
      <c r="H29" s="264"/>
      <c r="I29" s="264"/>
      <c r="J29" s="264"/>
      <c r="K29" s="264"/>
      <c r="L29" s="264"/>
      <c r="M29" s="264"/>
    </row>
    <row r="30" spans="1:13" ht="24" customHeight="1" x14ac:dyDescent="0.15">
      <c r="A30" s="301"/>
      <c r="B30" s="301"/>
      <c r="C30" s="264"/>
      <c r="D30" s="264"/>
      <c r="E30" s="264"/>
      <c r="F30" s="264"/>
      <c r="G30" s="264"/>
      <c r="H30" s="264"/>
      <c r="I30" s="264"/>
      <c r="J30" s="264"/>
      <c r="K30" s="264"/>
      <c r="L30" s="264"/>
      <c r="M30" s="264"/>
    </row>
    <row r="31" spans="1:13" ht="14.25" customHeight="1" x14ac:dyDescent="0.15">
      <c r="A31" s="301"/>
      <c r="B31" s="301"/>
      <c r="C31" s="264"/>
      <c r="D31" s="264"/>
      <c r="E31" s="264"/>
      <c r="F31" s="264"/>
      <c r="G31" s="264"/>
      <c r="H31" s="264"/>
      <c r="I31" s="264"/>
      <c r="J31" s="264"/>
      <c r="K31" s="264"/>
      <c r="L31" s="264"/>
      <c r="M31" s="264"/>
    </row>
    <row r="32" spans="1:13" ht="14.25" customHeight="1" x14ac:dyDescent="0.15">
      <c r="A32" s="301"/>
      <c r="B32" s="301"/>
      <c r="C32" s="264"/>
      <c r="D32" s="264"/>
      <c r="E32" s="264"/>
      <c r="F32" s="264"/>
      <c r="G32" s="264"/>
      <c r="H32" s="264"/>
      <c r="I32" s="264"/>
      <c r="J32" s="264"/>
      <c r="K32" s="264"/>
      <c r="L32" s="264"/>
      <c r="M32" s="264"/>
    </row>
    <row r="33" spans="1:13" ht="14.25" customHeight="1" x14ac:dyDescent="0.15">
      <c r="A33" s="301"/>
      <c r="B33" s="301"/>
      <c r="C33" s="264"/>
      <c r="D33" s="264"/>
      <c r="E33" s="264"/>
      <c r="F33" s="264"/>
      <c r="G33" s="264"/>
      <c r="H33" s="264"/>
      <c r="I33" s="264"/>
      <c r="J33" s="264"/>
      <c r="K33" s="264"/>
      <c r="L33" s="264"/>
      <c r="M33" s="264"/>
    </row>
    <row r="34" spans="1:13" ht="14.25" customHeight="1" x14ac:dyDescent="0.15">
      <c r="A34" s="301"/>
      <c r="B34" s="301"/>
      <c r="C34" s="264"/>
      <c r="D34" s="264"/>
      <c r="E34" s="264"/>
      <c r="F34" s="264"/>
      <c r="G34" s="264"/>
      <c r="H34" s="264"/>
      <c r="I34" s="264"/>
      <c r="J34" s="264"/>
      <c r="K34" s="264"/>
      <c r="L34" s="264"/>
      <c r="M34" s="264"/>
    </row>
    <row r="35" spans="1:13" ht="14.25" customHeight="1" x14ac:dyDescent="0.15">
      <c r="A35" s="301"/>
      <c r="B35" s="301"/>
      <c r="C35" s="264"/>
      <c r="D35" s="264"/>
      <c r="E35" s="264"/>
      <c r="F35" s="264"/>
      <c r="G35" s="264"/>
      <c r="H35" s="264"/>
      <c r="I35" s="264"/>
      <c r="J35" s="264"/>
      <c r="K35" s="264"/>
      <c r="L35" s="264"/>
      <c r="M35" s="264"/>
    </row>
    <row r="36" spans="1:13" ht="14.25" customHeight="1" x14ac:dyDescent="0.15">
      <c r="A36" s="301"/>
      <c r="B36" s="301"/>
      <c r="C36" s="264"/>
      <c r="D36" s="264"/>
      <c r="E36" s="264"/>
      <c r="F36" s="264"/>
      <c r="G36" s="264"/>
      <c r="H36" s="264"/>
      <c r="I36" s="264"/>
      <c r="J36" s="264"/>
      <c r="K36" s="264"/>
      <c r="L36" s="264"/>
      <c r="M36" s="264"/>
    </row>
    <row r="37" spans="1:13" ht="14.25" customHeight="1" x14ac:dyDescent="0.15">
      <c r="A37" s="301"/>
      <c r="B37" s="301"/>
      <c r="C37" s="264"/>
      <c r="D37" s="264"/>
      <c r="E37" s="264"/>
      <c r="F37" s="264"/>
      <c r="G37" s="264"/>
      <c r="H37" s="264"/>
      <c r="I37" s="264"/>
      <c r="J37" s="264"/>
      <c r="K37" s="264"/>
      <c r="L37" s="264"/>
      <c r="M37" s="264"/>
    </row>
    <row r="38" spans="1:13" ht="14.25" customHeight="1" x14ac:dyDescent="0.15">
      <c r="A38" s="301"/>
      <c r="B38" s="301"/>
      <c r="C38" s="264"/>
      <c r="D38" s="264"/>
      <c r="E38" s="264"/>
      <c r="F38" s="264"/>
      <c r="G38" s="264"/>
      <c r="H38" s="264"/>
      <c r="I38" s="264"/>
      <c r="J38" s="264"/>
      <c r="K38" s="264"/>
      <c r="L38" s="264"/>
      <c r="M38" s="264"/>
    </row>
    <row r="39" spans="1:13" ht="14.25" customHeight="1" x14ac:dyDescent="0.15">
      <c r="A39" s="301"/>
      <c r="B39" s="301"/>
      <c r="C39" s="264"/>
      <c r="D39" s="264"/>
      <c r="E39" s="264"/>
      <c r="F39" s="264"/>
      <c r="G39" s="264"/>
      <c r="H39" s="264"/>
      <c r="I39" s="264"/>
      <c r="J39" s="264"/>
      <c r="K39" s="264"/>
      <c r="L39" s="264"/>
      <c r="M39" s="264"/>
    </row>
    <row r="40" spans="1:13" ht="14.25" customHeight="1" x14ac:dyDescent="0.15">
      <c r="A40" s="301"/>
      <c r="B40" s="301"/>
      <c r="C40" s="264"/>
      <c r="D40" s="264"/>
      <c r="E40" s="264"/>
      <c r="F40" s="264"/>
      <c r="G40" s="264"/>
      <c r="H40" s="264"/>
      <c r="I40" s="264"/>
      <c r="J40" s="264"/>
      <c r="K40" s="264"/>
      <c r="L40" s="264"/>
      <c r="M40" s="264"/>
    </row>
    <row r="41" spans="1:13" ht="14.25" customHeight="1" x14ac:dyDescent="0.15">
      <c r="A41" s="301"/>
      <c r="B41" s="301"/>
      <c r="C41" s="264"/>
      <c r="D41" s="264"/>
      <c r="E41" s="264"/>
      <c r="F41" s="264"/>
      <c r="G41" s="264"/>
      <c r="H41" s="264"/>
      <c r="I41" s="264"/>
      <c r="J41" s="264"/>
      <c r="K41" s="264"/>
      <c r="L41" s="264"/>
      <c r="M41" s="264"/>
    </row>
    <row r="42" spans="1:13" ht="14.25" customHeight="1" x14ac:dyDescent="0.15">
      <c r="A42" s="301"/>
      <c r="B42" s="301"/>
      <c r="C42" s="264"/>
      <c r="D42" s="264"/>
      <c r="E42" s="264"/>
      <c r="F42" s="264"/>
      <c r="G42" s="264"/>
      <c r="H42" s="264"/>
      <c r="I42" s="264"/>
      <c r="J42" s="264"/>
      <c r="K42" s="264"/>
      <c r="L42" s="264"/>
      <c r="M42" s="264"/>
    </row>
    <row r="43" spans="1:13" ht="14.25" customHeight="1" x14ac:dyDescent="0.15">
      <c r="A43" s="301"/>
      <c r="B43" s="301"/>
      <c r="C43" s="264"/>
      <c r="D43" s="264"/>
      <c r="E43" s="264"/>
      <c r="F43" s="264"/>
      <c r="G43" s="264"/>
      <c r="H43" s="264"/>
      <c r="I43" s="264"/>
      <c r="J43" s="264"/>
      <c r="K43" s="264"/>
      <c r="L43" s="264"/>
      <c r="M43" s="264"/>
    </row>
    <row r="44" spans="1:13" ht="14.25" customHeight="1" x14ac:dyDescent="0.15">
      <c r="A44" s="301"/>
      <c r="B44" s="301"/>
      <c r="C44" s="264"/>
      <c r="D44" s="264"/>
      <c r="E44" s="264"/>
      <c r="F44" s="264"/>
      <c r="G44" s="264"/>
      <c r="H44" s="264"/>
      <c r="I44" s="264"/>
      <c r="J44" s="264"/>
      <c r="K44" s="264"/>
      <c r="L44" s="264"/>
      <c r="M44" s="264"/>
    </row>
    <row r="45" spans="1:13" ht="14.25" customHeight="1" x14ac:dyDescent="0.15">
      <c r="A45" s="301"/>
      <c r="B45" s="301"/>
      <c r="C45" s="264"/>
      <c r="D45" s="264"/>
      <c r="E45" s="264"/>
      <c r="F45" s="264"/>
      <c r="G45" s="264"/>
      <c r="H45" s="264"/>
      <c r="I45" s="264"/>
      <c r="J45" s="264"/>
      <c r="K45" s="264"/>
      <c r="L45" s="264"/>
      <c r="M45" s="264"/>
    </row>
    <row r="46" spans="1:13" ht="14.25" customHeight="1" x14ac:dyDescent="0.15">
      <c r="A46" s="301"/>
      <c r="B46" s="301"/>
      <c r="C46" s="264"/>
      <c r="D46" s="264"/>
      <c r="E46" s="264"/>
      <c r="F46" s="264"/>
      <c r="G46" s="264"/>
      <c r="H46" s="264"/>
      <c r="I46" s="264"/>
      <c r="J46" s="264"/>
      <c r="K46" s="264"/>
      <c r="L46" s="264"/>
      <c r="M46" s="264"/>
    </row>
    <row r="47" spans="1:13" ht="14.25" customHeight="1" x14ac:dyDescent="0.15">
      <c r="A47" s="301"/>
      <c r="B47" s="301"/>
      <c r="C47" s="264"/>
      <c r="D47" s="264"/>
      <c r="E47" s="264"/>
      <c r="F47" s="264"/>
      <c r="G47" s="264"/>
      <c r="H47" s="264"/>
      <c r="I47" s="264"/>
      <c r="J47" s="264"/>
      <c r="K47" s="264"/>
      <c r="L47" s="264"/>
      <c r="M47" s="264"/>
    </row>
    <row r="48" spans="1:13" ht="14.25" customHeight="1" x14ac:dyDescent="0.15">
      <c r="A48" s="301"/>
      <c r="B48" s="301"/>
      <c r="C48" s="264"/>
      <c r="D48" s="264"/>
      <c r="E48" s="264"/>
      <c r="F48" s="264"/>
      <c r="G48" s="264"/>
      <c r="H48" s="264"/>
      <c r="I48" s="264"/>
      <c r="J48" s="264"/>
      <c r="K48" s="264"/>
      <c r="L48" s="264"/>
      <c r="M48" s="264"/>
    </row>
    <row r="49" spans="1:13" ht="14.25" customHeight="1" x14ac:dyDescent="0.15">
      <c r="A49" s="301"/>
      <c r="B49" s="301"/>
      <c r="C49" s="264"/>
      <c r="D49" s="264"/>
      <c r="E49" s="264"/>
      <c r="F49" s="264"/>
      <c r="G49" s="264"/>
      <c r="H49" s="264"/>
      <c r="I49" s="264"/>
      <c r="J49" s="264"/>
      <c r="K49" s="264"/>
      <c r="L49" s="264"/>
      <c r="M49" s="264"/>
    </row>
    <row r="50" spans="1:13" ht="14.25" customHeight="1" x14ac:dyDescent="0.15">
      <c r="A50" s="301"/>
      <c r="B50" s="301"/>
      <c r="C50" s="264"/>
      <c r="D50" s="264"/>
      <c r="E50" s="264"/>
      <c r="F50" s="264"/>
      <c r="G50" s="264"/>
      <c r="H50" s="264"/>
      <c r="I50" s="264"/>
      <c r="J50" s="264"/>
      <c r="K50" s="264"/>
      <c r="L50" s="264"/>
      <c r="M50" s="264"/>
    </row>
    <row r="51" spans="1:13" ht="14.25" customHeight="1" x14ac:dyDescent="0.15">
      <c r="A51" s="301"/>
      <c r="B51" s="301"/>
      <c r="C51" s="264"/>
      <c r="D51" s="264"/>
      <c r="E51" s="264"/>
      <c r="F51" s="264"/>
      <c r="G51" s="264"/>
      <c r="H51" s="264"/>
      <c r="I51" s="264"/>
      <c r="J51" s="264"/>
      <c r="K51" s="264"/>
      <c r="L51" s="264"/>
      <c r="M51" s="264"/>
    </row>
    <row r="52" spans="1:13" ht="14.25" customHeight="1" x14ac:dyDescent="0.15">
      <c r="A52" s="301"/>
      <c r="B52" s="301"/>
      <c r="C52" s="264"/>
      <c r="D52" s="264"/>
      <c r="E52" s="264"/>
      <c r="F52" s="264"/>
      <c r="G52" s="264"/>
      <c r="H52" s="264"/>
      <c r="I52" s="264"/>
      <c r="J52" s="264"/>
      <c r="K52" s="264"/>
      <c r="L52" s="264"/>
      <c r="M52" s="264"/>
    </row>
    <row r="53" spans="1:13" ht="14.25" customHeight="1" x14ac:dyDescent="0.15">
      <c r="A53" s="301"/>
      <c r="B53" s="301"/>
      <c r="C53" s="264"/>
      <c r="D53" s="264"/>
      <c r="E53" s="264"/>
      <c r="F53" s="264"/>
      <c r="G53" s="264"/>
      <c r="H53" s="264"/>
      <c r="I53" s="264"/>
      <c r="J53" s="264"/>
      <c r="K53" s="264"/>
      <c r="L53" s="264"/>
      <c r="M53" s="264"/>
    </row>
    <row r="54" spans="1:13" ht="14.25" customHeight="1" x14ac:dyDescent="0.15">
      <c r="A54" s="301"/>
      <c r="B54" s="301"/>
      <c r="C54" s="264"/>
      <c r="D54" s="264"/>
      <c r="E54" s="264"/>
      <c r="F54" s="264"/>
      <c r="G54" s="264"/>
      <c r="H54" s="264"/>
      <c r="I54" s="264"/>
      <c r="J54" s="264"/>
      <c r="K54" s="264"/>
      <c r="L54" s="264"/>
      <c r="M54" s="264"/>
    </row>
    <row r="55" spans="1:13" ht="14.25" customHeight="1" x14ac:dyDescent="0.15">
      <c r="A55" s="301"/>
      <c r="B55" s="301"/>
      <c r="C55" s="264"/>
      <c r="D55" s="264"/>
      <c r="E55" s="264"/>
      <c r="F55" s="264"/>
      <c r="G55" s="264"/>
      <c r="H55" s="264"/>
      <c r="I55" s="264"/>
      <c r="J55" s="264"/>
      <c r="K55" s="264"/>
      <c r="L55" s="264"/>
      <c r="M55" s="264"/>
    </row>
    <row r="56" spans="1:13" ht="14.25" customHeight="1" x14ac:dyDescent="0.15">
      <c r="A56" s="301"/>
      <c r="B56" s="301"/>
      <c r="C56" s="264"/>
      <c r="D56" s="264"/>
      <c r="E56" s="264"/>
      <c r="F56" s="264"/>
      <c r="G56" s="264"/>
      <c r="H56" s="264"/>
      <c r="I56" s="264"/>
      <c r="J56" s="264"/>
      <c r="K56" s="264"/>
      <c r="L56" s="264"/>
      <c r="M56" s="264"/>
    </row>
    <row r="57" spans="1:13" ht="14.25" customHeight="1" x14ac:dyDescent="0.15">
      <c r="A57" s="301"/>
      <c r="B57" s="301"/>
      <c r="C57" s="264"/>
      <c r="D57" s="264"/>
      <c r="E57" s="264"/>
      <c r="F57" s="264"/>
      <c r="G57" s="264"/>
      <c r="H57" s="264"/>
      <c r="I57" s="264"/>
      <c r="J57" s="264"/>
      <c r="K57" s="264"/>
      <c r="L57" s="264"/>
      <c r="M57" s="264"/>
    </row>
    <row r="58" spans="1:13" ht="14.25" customHeight="1" x14ac:dyDescent="0.15">
      <c r="A58" s="301"/>
      <c r="B58" s="301"/>
      <c r="C58" s="271" t="s">
        <v>143</v>
      </c>
      <c r="D58" s="264"/>
      <c r="E58" s="264"/>
      <c r="F58" s="271" t="s">
        <v>146</v>
      </c>
      <c r="G58" s="271"/>
      <c r="H58" s="264"/>
      <c r="I58" s="264"/>
      <c r="J58" s="264"/>
      <c r="K58" s="264"/>
      <c r="L58" s="264"/>
      <c r="M58" s="264"/>
    </row>
    <row r="59" spans="1:13" ht="14.25" customHeight="1" x14ac:dyDescent="0.15">
      <c r="A59" s="301"/>
      <c r="B59" s="301"/>
      <c r="C59" s="264" t="s">
        <v>150</v>
      </c>
      <c r="D59" s="264"/>
      <c r="E59" s="264"/>
      <c r="F59" s="264" t="s">
        <v>153</v>
      </c>
      <c r="G59" s="264"/>
      <c r="H59" s="264"/>
      <c r="I59" s="264"/>
      <c r="J59" s="264"/>
      <c r="K59" s="264"/>
      <c r="L59" s="264"/>
      <c r="M59" s="264"/>
    </row>
    <row r="60" spans="1:13" ht="14.25" customHeight="1" x14ac:dyDescent="0.15">
      <c r="A60" s="301"/>
      <c r="B60" s="301"/>
      <c r="C60" s="264" t="s">
        <v>155</v>
      </c>
      <c r="D60" s="264"/>
      <c r="E60" s="264"/>
      <c r="F60" s="264" t="s">
        <v>200</v>
      </c>
      <c r="G60" s="264"/>
      <c r="H60" s="264"/>
      <c r="I60" s="264"/>
      <c r="J60" s="264"/>
      <c r="K60" s="264"/>
      <c r="L60" s="264"/>
      <c r="M60" s="264"/>
    </row>
    <row r="61" spans="1:13" ht="14.25" customHeight="1" x14ac:dyDescent="0.15">
      <c r="A61" s="301"/>
      <c r="B61" s="301"/>
      <c r="C61" s="264" t="s">
        <v>201</v>
      </c>
      <c r="D61" s="264"/>
      <c r="E61" s="264"/>
      <c r="F61" s="264" t="s">
        <v>202</v>
      </c>
      <c r="G61" s="264"/>
      <c r="H61" s="264"/>
      <c r="I61" s="264"/>
      <c r="J61" s="264"/>
      <c r="K61" s="264"/>
      <c r="L61" s="264"/>
      <c r="M61" s="264"/>
    </row>
    <row r="62" spans="1:13" ht="14.25" customHeight="1" x14ac:dyDescent="0.15">
      <c r="A62" s="301"/>
      <c r="B62" s="301"/>
      <c r="C62" s="264" t="s">
        <v>203</v>
      </c>
      <c r="D62" s="264"/>
      <c r="E62" s="264"/>
      <c r="F62" s="264" t="s">
        <v>204</v>
      </c>
      <c r="G62" s="264"/>
      <c r="H62" s="264"/>
      <c r="I62" s="264"/>
      <c r="J62" s="264"/>
      <c r="K62" s="264"/>
      <c r="L62" s="264"/>
      <c r="M62" s="264"/>
    </row>
    <row r="63" spans="1:13" ht="14.25" customHeight="1" x14ac:dyDescent="0.15">
      <c r="A63" s="301"/>
      <c r="B63" s="301"/>
      <c r="C63" s="264" t="s">
        <v>205</v>
      </c>
      <c r="D63" s="264"/>
      <c r="E63" s="264"/>
      <c r="F63" s="264" t="s">
        <v>206</v>
      </c>
      <c r="G63" s="264"/>
      <c r="H63" s="264"/>
      <c r="I63" s="264"/>
      <c r="J63" s="264"/>
      <c r="K63" s="264"/>
      <c r="L63" s="264"/>
      <c r="M63" s="264"/>
    </row>
    <row r="64" spans="1:13" ht="14.25" customHeight="1" x14ac:dyDescent="0.15">
      <c r="A64" s="301"/>
      <c r="B64" s="301"/>
      <c r="C64" s="264"/>
      <c r="D64" s="264"/>
      <c r="E64" s="264"/>
      <c r="F64" s="264" t="s">
        <v>207</v>
      </c>
      <c r="G64" s="264"/>
      <c r="H64" s="264"/>
      <c r="I64" s="264"/>
      <c r="J64" s="264"/>
      <c r="K64" s="264"/>
      <c r="L64" s="264"/>
      <c r="M64" s="264"/>
    </row>
    <row r="65" spans="1:13" ht="14.25" customHeight="1" x14ac:dyDescent="0.15">
      <c r="A65" s="301"/>
      <c r="B65" s="301"/>
      <c r="C65" s="264"/>
      <c r="D65" s="264"/>
      <c r="E65" s="264"/>
      <c r="F65" s="264"/>
      <c r="G65" s="264"/>
      <c r="H65" s="264"/>
      <c r="I65" s="264"/>
      <c r="J65" s="264"/>
      <c r="K65" s="264"/>
      <c r="L65" s="264"/>
      <c r="M65" s="264"/>
    </row>
    <row r="66" spans="1:13" ht="14.25" customHeight="1" x14ac:dyDescent="0.15">
      <c r="C66" s="1" t="s">
        <v>203</v>
      </c>
      <c r="F66" s="1" t="s">
        <v>204</v>
      </c>
    </row>
    <row r="67" spans="1:13" ht="14.25" customHeight="1" x14ac:dyDescent="0.15">
      <c r="C67" s="1" t="s">
        <v>205</v>
      </c>
      <c r="F67" s="1" t="s">
        <v>206</v>
      </c>
    </row>
    <row r="68" spans="1:13" ht="14.25" customHeight="1" x14ac:dyDescent="0.15">
      <c r="F68" s="1" t="s">
        <v>207</v>
      </c>
    </row>
  </sheetData>
  <sheetProtection algorithmName="SHA-512" hashValue="z6CnU2K23a3GApBBAP9KR8+ji9fETEqqlV0kfiIwmeR3m5GRCc156WGP/YXw23k2ODTCzMN/VLg68AzTBngVwA==" saltValue="5gUX8DJIDsAUMcdVFSlCjg==" spinCount="100000" sheet="1" objects="1" scenarios="1"/>
  <mergeCells count="50">
    <mergeCell ref="A28:B28"/>
    <mergeCell ref="A29:B29"/>
    <mergeCell ref="A30:B30"/>
    <mergeCell ref="B1:K1"/>
    <mergeCell ref="B2:H2"/>
    <mergeCell ref="B3:H3"/>
    <mergeCell ref="A2:A3"/>
    <mergeCell ref="I2:I3"/>
    <mergeCell ref="J2:J3"/>
    <mergeCell ref="K2:K3"/>
    <mergeCell ref="L2:L3"/>
    <mergeCell ref="M2:M3"/>
    <mergeCell ref="B4:H4"/>
    <mergeCell ref="B26:G26"/>
    <mergeCell ref="A27:B27"/>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s>
  <pageMargins left="0.7" right="0.7" top="0.75" bottom="0.75" header="0.3" footer="0.3"/>
  <pageSetup scale="3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U41"/>
  <sheetViews>
    <sheetView showGridLines="0" zoomScale="85" zoomScaleNormal="85" workbookViewId="0">
      <selection activeCell="O9" sqref="O9"/>
    </sheetView>
  </sheetViews>
  <sheetFormatPr baseColWidth="10" defaultColWidth="11.42578125" defaultRowHeight="11.25" x14ac:dyDescent="0.15"/>
  <cols>
    <col min="1" max="1" width="1.140625" style="86" customWidth="1"/>
    <col min="2" max="2" width="22.140625" style="90" customWidth="1"/>
    <col min="3" max="3" width="40.7109375" style="90" customWidth="1"/>
    <col min="4" max="4" width="35.5703125" style="91" customWidth="1"/>
    <col min="5" max="5" width="23" style="86" customWidth="1"/>
    <col min="6" max="6" width="23" style="86" hidden="1" customWidth="1"/>
    <col min="7" max="7" width="11.5703125" style="86" customWidth="1"/>
    <col min="8" max="8" width="23" style="86" customWidth="1"/>
    <col min="9" max="12" width="6.42578125" style="86" customWidth="1"/>
    <col min="13" max="13" width="12.42578125" style="86" customWidth="1"/>
    <col min="14" max="14" width="59.5703125" style="91" customWidth="1"/>
    <col min="15" max="15" width="32.5703125" style="226" customWidth="1"/>
    <col min="16" max="16" width="20.85546875" style="226" customWidth="1"/>
    <col min="17" max="17" width="22.7109375" style="226" customWidth="1"/>
    <col min="18" max="18" width="17.28515625" style="86" customWidth="1"/>
    <col min="19" max="19" width="25.28515625" style="86" customWidth="1"/>
    <col min="20" max="20" width="27.85546875" style="86" customWidth="1"/>
    <col min="21" max="23" width="12.85546875" style="86" customWidth="1"/>
    <col min="24" max="24" width="11.42578125" style="86"/>
    <col min="25" max="25" width="8" style="86" customWidth="1"/>
    <col min="26" max="26" width="8.140625" style="86" customWidth="1"/>
    <col min="27" max="27" width="12.42578125" style="86" customWidth="1"/>
    <col min="28" max="16384" width="11.42578125" style="86"/>
  </cols>
  <sheetData>
    <row r="1" spans="2:21" ht="33" customHeight="1" x14ac:dyDescent="0.15">
      <c r="B1" s="319" t="s">
        <v>208</v>
      </c>
      <c r="C1" s="319"/>
      <c r="D1" s="319"/>
      <c r="E1" s="319"/>
      <c r="F1" s="319"/>
      <c r="G1" s="319"/>
      <c r="H1" s="319"/>
      <c r="I1" s="319"/>
      <c r="J1" s="319"/>
      <c r="K1" s="319"/>
      <c r="L1" s="319"/>
      <c r="M1" s="319"/>
      <c r="N1" s="319"/>
      <c r="O1" s="319"/>
      <c r="P1" s="319"/>
      <c r="Q1" s="319"/>
      <c r="R1" s="319"/>
      <c r="S1" s="319"/>
      <c r="T1" s="319"/>
      <c r="U1" s="87"/>
    </row>
    <row r="2" spans="2:21" ht="32.25" customHeight="1" x14ac:dyDescent="0.15">
      <c r="B2" s="321" t="s">
        <v>209</v>
      </c>
      <c r="C2" s="322"/>
      <c r="D2" s="322"/>
      <c r="E2" s="322"/>
      <c r="F2" s="322"/>
      <c r="G2" s="322"/>
      <c r="H2" s="322"/>
      <c r="I2" s="322"/>
      <c r="J2" s="322"/>
      <c r="K2" s="322"/>
      <c r="L2" s="322"/>
      <c r="M2" s="322"/>
      <c r="N2" s="322"/>
      <c r="O2" s="322"/>
      <c r="P2" s="322"/>
      <c r="Q2" s="322"/>
      <c r="R2" s="322"/>
      <c r="S2" s="322"/>
      <c r="T2" s="322"/>
    </row>
    <row r="3" spans="2:21" ht="32.25" customHeight="1" x14ac:dyDescent="0.15">
      <c r="B3" s="314" t="s">
        <v>210</v>
      </c>
      <c r="C3" s="314"/>
      <c r="D3" s="314"/>
      <c r="E3" s="314"/>
      <c r="F3" s="314"/>
      <c r="G3" s="314"/>
      <c r="H3" s="314"/>
      <c r="I3" s="314"/>
      <c r="J3" s="314"/>
      <c r="K3" s="314"/>
      <c r="L3" s="314"/>
      <c r="M3" s="316" t="s">
        <v>211</v>
      </c>
      <c r="N3" s="320" t="s">
        <v>212</v>
      </c>
      <c r="O3" s="320"/>
      <c r="P3" s="320"/>
      <c r="Q3" s="320"/>
      <c r="R3" s="320"/>
      <c r="S3" s="320"/>
      <c r="T3" s="320"/>
    </row>
    <row r="4" spans="2:21" ht="50.1" customHeight="1" x14ac:dyDescent="0.15">
      <c r="B4" s="316" t="s">
        <v>213</v>
      </c>
      <c r="C4" s="316" t="s">
        <v>214</v>
      </c>
      <c r="D4" s="316" t="s">
        <v>215</v>
      </c>
      <c r="E4" s="315" t="s">
        <v>216</v>
      </c>
      <c r="F4" s="315" t="s">
        <v>217</v>
      </c>
      <c r="G4" s="316" t="s">
        <v>218</v>
      </c>
      <c r="H4" s="315" t="s">
        <v>219</v>
      </c>
      <c r="I4" s="316" t="s">
        <v>220</v>
      </c>
      <c r="J4" s="316"/>
      <c r="K4" s="316"/>
      <c r="L4" s="316"/>
      <c r="M4" s="316"/>
      <c r="N4" s="313" t="s">
        <v>221</v>
      </c>
      <c r="O4" s="313" t="s">
        <v>222</v>
      </c>
      <c r="P4" s="313" t="s">
        <v>223</v>
      </c>
      <c r="Q4" s="313" t="s">
        <v>224</v>
      </c>
      <c r="R4" s="323" t="s">
        <v>225</v>
      </c>
      <c r="S4" s="323"/>
      <c r="T4" s="323"/>
    </row>
    <row r="5" spans="2:21" ht="56.1" customHeight="1" x14ac:dyDescent="0.15">
      <c r="B5" s="316"/>
      <c r="C5" s="316"/>
      <c r="D5" s="316"/>
      <c r="E5" s="315"/>
      <c r="F5" s="315"/>
      <c r="G5" s="316"/>
      <c r="H5" s="315"/>
      <c r="I5" s="206" t="s">
        <v>226</v>
      </c>
      <c r="J5" s="206" t="s">
        <v>227</v>
      </c>
      <c r="K5" s="206" t="s">
        <v>228</v>
      </c>
      <c r="L5" s="206" t="s">
        <v>229</v>
      </c>
      <c r="M5" s="316"/>
      <c r="N5" s="313"/>
      <c r="O5" s="313"/>
      <c r="P5" s="313"/>
      <c r="Q5" s="313"/>
      <c r="R5" s="207" t="s">
        <v>230</v>
      </c>
      <c r="S5" s="207" t="s">
        <v>231</v>
      </c>
      <c r="T5" s="207" t="s">
        <v>232</v>
      </c>
    </row>
    <row r="6" spans="2:21" ht="65.25" customHeight="1" x14ac:dyDescent="0.15">
      <c r="B6" s="317" t="s">
        <v>233</v>
      </c>
      <c r="C6" s="311" t="s">
        <v>234</v>
      </c>
      <c r="D6" s="209" t="s">
        <v>235</v>
      </c>
      <c r="E6" s="208" t="s">
        <v>236</v>
      </c>
      <c r="F6" s="210" t="s">
        <v>237</v>
      </c>
      <c r="G6" s="211">
        <v>110</v>
      </c>
      <c r="H6" s="208" t="s">
        <v>238</v>
      </c>
      <c r="I6" s="212" t="s">
        <v>239</v>
      </c>
      <c r="J6" s="212" t="s">
        <v>239</v>
      </c>
      <c r="K6" s="212" t="s">
        <v>239</v>
      </c>
      <c r="L6" s="212" t="s">
        <v>239</v>
      </c>
      <c r="M6" s="213" t="s">
        <v>240</v>
      </c>
      <c r="N6" s="251" t="s">
        <v>241</v>
      </c>
      <c r="O6" s="214" t="s">
        <v>242</v>
      </c>
      <c r="P6" s="215" t="s">
        <v>243</v>
      </c>
      <c r="Q6" s="215" t="s">
        <v>244</v>
      </c>
      <c r="R6" s="216"/>
      <c r="S6" s="216"/>
      <c r="T6" s="216"/>
    </row>
    <row r="7" spans="2:21" ht="65.25" customHeight="1" x14ac:dyDescent="0.15">
      <c r="B7" s="317"/>
      <c r="C7" s="311"/>
      <c r="D7" s="209" t="s">
        <v>245</v>
      </c>
      <c r="E7" s="208" t="s">
        <v>246</v>
      </c>
      <c r="F7" s="210" t="s">
        <v>247</v>
      </c>
      <c r="G7" s="211">
        <v>280</v>
      </c>
      <c r="H7" s="208" t="s">
        <v>248</v>
      </c>
      <c r="I7" s="212" t="s">
        <v>239</v>
      </c>
      <c r="J7" s="212" t="s">
        <v>239</v>
      </c>
      <c r="K7" s="212" t="s">
        <v>239</v>
      </c>
      <c r="L7" s="212" t="s">
        <v>239</v>
      </c>
      <c r="M7" s="213" t="s">
        <v>249</v>
      </c>
      <c r="N7" s="251" t="s">
        <v>250</v>
      </c>
      <c r="O7" s="214" t="s">
        <v>242</v>
      </c>
      <c r="P7" s="215" t="s">
        <v>243</v>
      </c>
      <c r="Q7" s="215" t="s">
        <v>244</v>
      </c>
      <c r="R7" s="216"/>
      <c r="S7" s="216"/>
      <c r="T7" s="216"/>
    </row>
    <row r="8" spans="2:21" ht="65.25" customHeight="1" x14ac:dyDescent="0.15">
      <c r="B8" s="317" t="s">
        <v>251</v>
      </c>
      <c r="C8" s="311" t="s">
        <v>252</v>
      </c>
      <c r="D8" s="209" t="s">
        <v>253</v>
      </c>
      <c r="E8" s="208" t="s">
        <v>236</v>
      </c>
      <c r="F8" s="210" t="s">
        <v>237</v>
      </c>
      <c r="G8" s="211">
        <v>5</v>
      </c>
      <c r="H8" s="208" t="s">
        <v>254</v>
      </c>
      <c r="I8" s="217"/>
      <c r="J8" s="212" t="s">
        <v>239</v>
      </c>
      <c r="K8" s="212" t="s">
        <v>239</v>
      </c>
      <c r="L8" s="217"/>
      <c r="M8" s="213" t="s">
        <v>255</v>
      </c>
      <c r="N8" s="252" t="s">
        <v>256</v>
      </c>
      <c r="O8" s="214"/>
      <c r="P8" s="215"/>
      <c r="Q8" s="215"/>
      <c r="R8" s="216"/>
      <c r="S8" s="216"/>
      <c r="T8" s="216"/>
    </row>
    <row r="9" spans="2:21" ht="65.25" customHeight="1" x14ac:dyDescent="0.15">
      <c r="B9" s="317"/>
      <c r="C9" s="311"/>
      <c r="D9" s="209" t="s">
        <v>257</v>
      </c>
      <c r="E9" s="208" t="s">
        <v>258</v>
      </c>
      <c r="F9" s="210" t="s">
        <v>247</v>
      </c>
      <c r="G9" s="211">
        <v>5</v>
      </c>
      <c r="H9" s="208" t="s">
        <v>259</v>
      </c>
      <c r="I9" s="217"/>
      <c r="J9" s="217"/>
      <c r="K9" s="212" t="s">
        <v>239</v>
      </c>
      <c r="L9" s="212" t="s">
        <v>239</v>
      </c>
      <c r="M9" s="213" t="s">
        <v>260</v>
      </c>
      <c r="N9" s="252" t="s">
        <v>256</v>
      </c>
      <c r="O9" s="214"/>
      <c r="P9" s="215"/>
      <c r="Q9" s="215"/>
      <c r="R9" s="216"/>
      <c r="S9" s="216"/>
      <c r="T9" s="216"/>
    </row>
    <row r="10" spans="2:21" ht="105" customHeight="1" x14ac:dyDescent="0.15">
      <c r="B10" s="317"/>
      <c r="C10" s="311"/>
      <c r="D10" s="209" t="s">
        <v>261</v>
      </c>
      <c r="E10" s="208" t="s">
        <v>262</v>
      </c>
      <c r="F10" s="210" t="s">
        <v>247</v>
      </c>
      <c r="G10" s="211">
        <v>3</v>
      </c>
      <c r="H10" s="208" t="s">
        <v>263</v>
      </c>
      <c r="I10" s="212" t="s">
        <v>239</v>
      </c>
      <c r="J10" s="212" t="s">
        <v>239</v>
      </c>
      <c r="K10" s="212" t="s">
        <v>239</v>
      </c>
      <c r="L10" s="212" t="s">
        <v>239</v>
      </c>
      <c r="M10" s="213" t="s">
        <v>264</v>
      </c>
      <c r="N10" s="251" t="s">
        <v>265</v>
      </c>
      <c r="O10" s="214" t="s">
        <v>242</v>
      </c>
      <c r="P10" s="215" t="s">
        <v>243</v>
      </c>
      <c r="Q10" s="215" t="s">
        <v>244</v>
      </c>
      <c r="R10" s="216"/>
      <c r="S10" s="216"/>
      <c r="T10" s="216"/>
    </row>
    <row r="11" spans="2:21" s="155" customFormat="1" ht="65.25" customHeight="1" x14ac:dyDescent="0.15">
      <c r="B11" s="317"/>
      <c r="C11" s="311"/>
      <c r="D11" s="209" t="s">
        <v>266</v>
      </c>
      <c r="E11" s="208" t="s">
        <v>262</v>
      </c>
      <c r="F11" s="208" t="s">
        <v>247</v>
      </c>
      <c r="G11" s="211">
        <v>2</v>
      </c>
      <c r="H11" s="208" t="s">
        <v>267</v>
      </c>
      <c r="I11" s="212" t="s">
        <v>239</v>
      </c>
      <c r="J11" s="212" t="s">
        <v>239</v>
      </c>
      <c r="K11" s="212" t="s">
        <v>239</v>
      </c>
      <c r="L11" s="212" t="s">
        <v>239</v>
      </c>
      <c r="M11" s="218" t="s">
        <v>268</v>
      </c>
      <c r="N11" s="252" t="s">
        <v>256</v>
      </c>
      <c r="O11" s="220"/>
      <c r="P11" s="219"/>
      <c r="Q11" s="219"/>
      <c r="R11" s="221"/>
      <c r="S11" s="221"/>
      <c r="T11" s="221"/>
    </row>
    <row r="12" spans="2:21" ht="65.25" customHeight="1" x14ac:dyDescent="0.15">
      <c r="B12" s="317" t="s">
        <v>269</v>
      </c>
      <c r="C12" s="311" t="s">
        <v>270</v>
      </c>
      <c r="D12" s="209" t="s">
        <v>271</v>
      </c>
      <c r="E12" s="208" t="s">
        <v>262</v>
      </c>
      <c r="F12" s="210" t="s">
        <v>272</v>
      </c>
      <c r="G12" s="211">
        <v>20</v>
      </c>
      <c r="H12" s="208" t="s">
        <v>273</v>
      </c>
      <c r="I12" s="212" t="s">
        <v>239</v>
      </c>
      <c r="J12" s="212" t="s">
        <v>239</v>
      </c>
      <c r="K12" s="212" t="s">
        <v>239</v>
      </c>
      <c r="L12" s="212" t="s">
        <v>239</v>
      </c>
      <c r="M12" s="213" t="s">
        <v>274</v>
      </c>
      <c r="N12" s="251" t="s">
        <v>275</v>
      </c>
      <c r="O12" s="214" t="s">
        <v>276</v>
      </c>
      <c r="P12" s="215" t="s">
        <v>243</v>
      </c>
      <c r="Q12" s="215" t="s">
        <v>244</v>
      </c>
      <c r="R12" s="216"/>
      <c r="S12" s="216"/>
      <c r="T12" s="216"/>
    </row>
    <row r="13" spans="2:21" ht="65.25" customHeight="1" x14ac:dyDescent="0.15">
      <c r="B13" s="317"/>
      <c r="C13" s="311"/>
      <c r="D13" s="209" t="s">
        <v>277</v>
      </c>
      <c r="E13" s="208" t="s">
        <v>246</v>
      </c>
      <c r="F13" s="210" t="s">
        <v>247</v>
      </c>
      <c r="G13" s="211">
        <v>1</v>
      </c>
      <c r="H13" s="208" t="s">
        <v>278</v>
      </c>
      <c r="I13" s="212"/>
      <c r="J13" s="212"/>
      <c r="K13" s="212" t="s">
        <v>239</v>
      </c>
      <c r="L13" s="212" t="s">
        <v>239</v>
      </c>
      <c r="M13" s="213" t="s">
        <v>279</v>
      </c>
      <c r="N13" s="252" t="s">
        <v>256</v>
      </c>
      <c r="O13" s="214"/>
      <c r="P13" s="215"/>
      <c r="Q13" s="215"/>
      <c r="R13" s="216"/>
      <c r="S13" s="216"/>
      <c r="T13" s="216"/>
    </row>
    <row r="14" spans="2:21" ht="65.25" customHeight="1" x14ac:dyDescent="0.15">
      <c r="B14" s="317" t="s">
        <v>280</v>
      </c>
      <c r="C14" s="311" t="s">
        <v>281</v>
      </c>
      <c r="D14" s="209" t="s">
        <v>282</v>
      </c>
      <c r="E14" s="208" t="s">
        <v>283</v>
      </c>
      <c r="F14" s="210" t="s">
        <v>284</v>
      </c>
      <c r="G14" s="211">
        <v>1</v>
      </c>
      <c r="H14" s="208" t="s">
        <v>285</v>
      </c>
      <c r="I14" s="212"/>
      <c r="J14" s="212" t="s">
        <v>239</v>
      </c>
      <c r="K14" s="212" t="s">
        <v>239</v>
      </c>
      <c r="L14" s="212" t="s">
        <v>239</v>
      </c>
      <c r="M14" s="213" t="s">
        <v>286</v>
      </c>
      <c r="N14" s="214" t="s">
        <v>287</v>
      </c>
      <c r="O14" s="214" t="s">
        <v>276</v>
      </c>
      <c r="P14" s="215" t="s">
        <v>243</v>
      </c>
      <c r="Q14" s="215" t="s">
        <v>244</v>
      </c>
      <c r="R14" s="216"/>
      <c r="S14" s="216"/>
      <c r="T14" s="216"/>
    </row>
    <row r="15" spans="2:21" ht="65.25" customHeight="1" x14ac:dyDescent="0.15">
      <c r="B15" s="317"/>
      <c r="C15" s="311"/>
      <c r="D15" s="209" t="s">
        <v>288</v>
      </c>
      <c r="E15" s="208" t="s">
        <v>283</v>
      </c>
      <c r="F15" s="210" t="s">
        <v>284</v>
      </c>
      <c r="G15" s="211">
        <v>1</v>
      </c>
      <c r="H15" s="208" t="s">
        <v>289</v>
      </c>
      <c r="I15" s="222"/>
      <c r="J15" s="212" t="s">
        <v>239</v>
      </c>
      <c r="K15" s="212" t="s">
        <v>239</v>
      </c>
      <c r="L15" s="212" t="s">
        <v>239</v>
      </c>
      <c r="M15" s="213" t="s">
        <v>290</v>
      </c>
      <c r="N15" s="252" t="s">
        <v>256</v>
      </c>
      <c r="O15" s="214"/>
      <c r="P15" s="215"/>
      <c r="Q15" s="215"/>
      <c r="R15" s="216"/>
      <c r="S15" s="216"/>
      <c r="T15" s="216"/>
    </row>
    <row r="16" spans="2:21" ht="65.25" customHeight="1" x14ac:dyDescent="0.15">
      <c r="B16" s="317"/>
      <c r="C16" s="311"/>
      <c r="D16" s="209" t="s">
        <v>291</v>
      </c>
      <c r="E16" s="208" t="s">
        <v>283</v>
      </c>
      <c r="F16" s="210" t="s">
        <v>284</v>
      </c>
      <c r="G16" s="211">
        <v>1</v>
      </c>
      <c r="H16" s="208" t="s">
        <v>292</v>
      </c>
      <c r="I16" s="222"/>
      <c r="J16" s="212" t="s">
        <v>239</v>
      </c>
      <c r="K16" s="212" t="s">
        <v>239</v>
      </c>
      <c r="L16" s="212" t="s">
        <v>239</v>
      </c>
      <c r="M16" s="213" t="s">
        <v>293</v>
      </c>
      <c r="N16" s="252" t="s">
        <v>256</v>
      </c>
      <c r="O16" s="214"/>
      <c r="P16" s="215"/>
      <c r="Q16" s="215"/>
      <c r="R16" s="216"/>
      <c r="S16" s="216"/>
      <c r="T16" s="216"/>
    </row>
    <row r="17" spans="2:20" ht="65.25" customHeight="1" x14ac:dyDescent="0.15">
      <c r="B17" s="317"/>
      <c r="C17" s="311"/>
      <c r="D17" s="209" t="s">
        <v>294</v>
      </c>
      <c r="E17" s="208" t="s">
        <v>246</v>
      </c>
      <c r="F17" s="210" t="s">
        <v>272</v>
      </c>
      <c r="G17" s="211">
        <v>1</v>
      </c>
      <c r="H17" s="208" t="s">
        <v>295</v>
      </c>
      <c r="I17" s="222"/>
      <c r="J17" s="222"/>
      <c r="K17" s="212" t="s">
        <v>239</v>
      </c>
      <c r="L17" s="212" t="s">
        <v>239</v>
      </c>
      <c r="M17" s="213" t="s">
        <v>296</v>
      </c>
      <c r="N17" s="252" t="s">
        <v>256</v>
      </c>
      <c r="O17" s="214"/>
      <c r="P17" s="215"/>
      <c r="Q17" s="215"/>
      <c r="R17" s="216"/>
      <c r="S17" s="216"/>
      <c r="T17" s="216"/>
    </row>
    <row r="18" spans="2:20" ht="79.5" customHeight="1" x14ac:dyDescent="0.15">
      <c r="B18" s="317"/>
      <c r="C18" s="311"/>
      <c r="D18" s="209" t="s">
        <v>297</v>
      </c>
      <c r="E18" s="208" t="s">
        <v>246</v>
      </c>
      <c r="F18" s="210" t="s">
        <v>272</v>
      </c>
      <c r="G18" s="211">
        <v>1</v>
      </c>
      <c r="H18" s="208" t="s">
        <v>298</v>
      </c>
      <c r="I18" s="212" t="s">
        <v>239</v>
      </c>
      <c r="J18" s="222"/>
      <c r="K18" s="222"/>
      <c r="L18" s="222"/>
      <c r="M18" s="213" t="s">
        <v>299</v>
      </c>
      <c r="N18" s="214" t="s">
        <v>300</v>
      </c>
      <c r="O18" s="214" t="s">
        <v>242</v>
      </c>
      <c r="P18" s="215" t="s">
        <v>243</v>
      </c>
      <c r="Q18" s="215" t="s">
        <v>244</v>
      </c>
      <c r="R18" s="216"/>
      <c r="S18" s="216"/>
      <c r="T18" s="216"/>
    </row>
    <row r="19" spans="2:20" s="155" customFormat="1" ht="125.45" customHeight="1" x14ac:dyDescent="0.15">
      <c r="B19" s="223" t="s">
        <v>301</v>
      </c>
      <c r="C19" s="209" t="s">
        <v>302</v>
      </c>
      <c r="D19" s="209" t="s">
        <v>303</v>
      </c>
      <c r="E19" s="208" t="s">
        <v>304</v>
      </c>
      <c r="F19" s="208" t="s">
        <v>247</v>
      </c>
      <c r="G19" s="211">
        <v>1</v>
      </c>
      <c r="H19" s="209" t="s">
        <v>305</v>
      </c>
      <c r="I19" s="212" t="s">
        <v>239</v>
      </c>
      <c r="J19" s="212" t="s">
        <v>239</v>
      </c>
      <c r="K19" s="212"/>
      <c r="L19" s="212"/>
      <c r="M19" s="218" t="s">
        <v>306</v>
      </c>
      <c r="N19" s="220" t="s">
        <v>307</v>
      </c>
      <c r="O19" s="220" t="s">
        <v>276</v>
      </c>
      <c r="P19" s="215" t="s">
        <v>308</v>
      </c>
      <c r="Q19" s="215" t="s">
        <v>244</v>
      </c>
      <c r="R19" s="221"/>
      <c r="S19" s="221"/>
      <c r="T19" s="221"/>
    </row>
    <row r="20" spans="2:20" ht="106.5" customHeight="1" x14ac:dyDescent="0.15">
      <c r="B20" s="318" t="s">
        <v>309</v>
      </c>
      <c r="C20" s="311" t="s">
        <v>310</v>
      </c>
      <c r="D20" s="209" t="s">
        <v>311</v>
      </c>
      <c r="E20" s="208" t="s">
        <v>312</v>
      </c>
      <c r="F20" s="210" t="s">
        <v>237</v>
      </c>
      <c r="G20" s="224">
        <v>20</v>
      </c>
      <c r="H20" s="209" t="s">
        <v>313</v>
      </c>
      <c r="I20" s="212" t="s">
        <v>239</v>
      </c>
      <c r="J20" s="225"/>
      <c r="K20" s="225"/>
      <c r="L20" s="225"/>
      <c r="M20" s="213" t="s">
        <v>314</v>
      </c>
      <c r="N20" s="214" t="s">
        <v>315</v>
      </c>
      <c r="O20" s="220" t="s">
        <v>276</v>
      </c>
      <c r="P20" s="215" t="s">
        <v>243</v>
      </c>
      <c r="Q20" s="215" t="s">
        <v>244</v>
      </c>
      <c r="R20" s="216"/>
      <c r="S20" s="216"/>
      <c r="T20" s="216"/>
    </row>
    <row r="21" spans="2:20" ht="116.45" customHeight="1" x14ac:dyDescent="0.15">
      <c r="B21" s="318"/>
      <c r="C21" s="311"/>
      <c r="D21" s="209" t="s">
        <v>316</v>
      </c>
      <c r="E21" s="208" t="s">
        <v>312</v>
      </c>
      <c r="F21" s="210" t="s">
        <v>237</v>
      </c>
      <c r="G21" s="224">
        <v>20</v>
      </c>
      <c r="H21" s="209" t="s">
        <v>317</v>
      </c>
      <c r="I21" s="212" t="s">
        <v>239</v>
      </c>
      <c r="J21" s="225"/>
      <c r="K21" s="225"/>
      <c r="L21" s="225"/>
      <c r="M21" s="213" t="s">
        <v>318</v>
      </c>
      <c r="N21" s="214" t="s">
        <v>319</v>
      </c>
      <c r="O21" s="220" t="s">
        <v>276</v>
      </c>
      <c r="P21" s="215" t="s">
        <v>243</v>
      </c>
      <c r="Q21" s="215" t="s">
        <v>244</v>
      </c>
      <c r="R21" s="216"/>
      <c r="S21" s="216"/>
      <c r="T21" s="216"/>
    </row>
    <row r="22" spans="2:20" ht="65.25" customHeight="1" x14ac:dyDescent="0.15">
      <c r="B22" s="223" t="s">
        <v>320</v>
      </c>
      <c r="C22" s="209" t="s">
        <v>321</v>
      </c>
      <c r="D22" s="209" t="s">
        <v>322</v>
      </c>
      <c r="E22" s="208" t="s">
        <v>304</v>
      </c>
      <c r="F22" s="210" t="s">
        <v>247</v>
      </c>
      <c r="G22" s="224">
        <v>1</v>
      </c>
      <c r="H22" s="209" t="s">
        <v>323</v>
      </c>
      <c r="I22" s="225"/>
      <c r="J22" s="212" t="s">
        <v>239</v>
      </c>
      <c r="K22" s="212" t="s">
        <v>239</v>
      </c>
      <c r="L22" s="212" t="s">
        <v>239</v>
      </c>
      <c r="M22" s="213" t="s">
        <v>324</v>
      </c>
      <c r="N22" s="214" t="s">
        <v>325</v>
      </c>
      <c r="O22" s="214" t="s">
        <v>326</v>
      </c>
      <c r="P22" s="215" t="s">
        <v>327</v>
      </c>
      <c r="Q22" s="215" t="s">
        <v>244</v>
      </c>
      <c r="R22" s="216"/>
      <c r="S22" s="216"/>
      <c r="T22" s="216"/>
    </row>
    <row r="23" spans="2:20" ht="21" customHeight="1" x14ac:dyDescent="0.15"/>
    <row r="25" spans="2:20" ht="15" customHeight="1" x14ac:dyDescent="0.15">
      <c r="B25" s="314" t="s">
        <v>328</v>
      </c>
      <c r="C25" s="314"/>
      <c r="D25" s="314"/>
      <c r="E25" s="314"/>
      <c r="F25" s="314"/>
      <c r="G25" s="314"/>
      <c r="H25" s="314"/>
      <c r="I25" s="314"/>
      <c r="J25" s="314"/>
      <c r="K25" s="314"/>
      <c r="L25" s="314"/>
      <c r="M25" s="314"/>
      <c r="N25" s="313" t="s">
        <v>221</v>
      </c>
      <c r="O25" s="313" t="s">
        <v>222</v>
      </c>
      <c r="P25" s="313" t="s">
        <v>223</v>
      </c>
      <c r="Q25" s="313" t="s">
        <v>329</v>
      </c>
      <c r="R25" s="91"/>
      <c r="S25" s="91"/>
      <c r="T25" s="91"/>
    </row>
    <row r="26" spans="2:20" x14ac:dyDescent="0.15">
      <c r="B26" s="314"/>
      <c r="C26" s="314"/>
      <c r="D26" s="314"/>
      <c r="E26" s="314"/>
      <c r="F26" s="314"/>
      <c r="G26" s="314"/>
      <c r="H26" s="314"/>
      <c r="I26" s="314"/>
      <c r="J26" s="314"/>
      <c r="K26" s="314"/>
      <c r="L26" s="314"/>
      <c r="M26" s="314"/>
      <c r="N26" s="313"/>
      <c r="O26" s="313"/>
      <c r="P26" s="313"/>
      <c r="Q26" s="313"/>
      <c r="R26" s="91"/>
      <c r="S26" s="91"/>
      <c r="T26" s="91"/>
    </row>
    <row r="27" spans="2:20" ht="70.5" customHeight="1" x14ac:dyDescent="0.15">
      <c r="B27" s="312" t="s">
        <v>330</v>
      </c>
      <c r="C27" s="312"/>
      <c r="D27" s="312"/>
      <c r="E27" s="312"/>
      <c r="F27" s="312"/>
      <c r="G27" s="312"/>
      <c r="H27" s="312"/>
      <c r="I27" s="312"/>
      <c r="J27" s="312"/>
      <c r="K27" s="312"/>
      <c r="L27" s="312"/>
      <c r="M27" s="312"/>
      <c r="N27" s="214" t="s">
        <v>331</v>
      </c>
      <c r="O27" s="220" t="s">
        <v>276</v>
      </c>
      <c r="P27" s="215" t="s">
        <v>308</v>
      </c>
      <c r="Q27" s="215" t="s">
        <v>332</v>
      </c>
      <c r="R27" s="91"/>
      <c r="S27" s="91"/>
      <c r="T27" s="91"/>
    </row>
    <row r="28" spans="2:20" ht="70.5" customHeight="1" x14ac:dyDescent="0.15">
      <c r="B28" s="312" t="s">
        <v>333</v>
      </c>
      <c r="C28" s="312"/>
      <c r="D28" s="312"/>
      <c r="E28" s="312"/>
      <c r="F28" s="312"/>
      <c r="G28" s="312"/>
      <c r="H28" s="312"/>
      <c r="I28" s="312"/>
      <c r="J28" s="312"/>
      <c r="K28" s="312"/>
      <c r="L28" s="312"/>
      <c r="M28" s="312"/>
      <c r="N28" s="215" t="s">
        <v>334</v>
      </c>
      <c r="O28" s="215" t="s">
        <v>335</v>
      </c>
      <c r="P28" s="215" t="s">
        <v>336</v>
      </c>
      <c r="Q28" s="215" t="s">
        <v>332</v>
      </c>
      <c r="R28" s="91"/>
      <c r="S28" s="91"/>
      <c r="T28" s="91"/>
    </row>
    <row r="29" spans="2:20" ht="70.5" customHeight="1" x14ac:dyDescent="0.15">
      <c r="B29" s="312" t="s">
        <v>337</v>
      </c>
      <c r="C29" s="312"/>
      <c r="D29" s="312"/>
      <c r="E29" s="312"/>
      <c r="F29" s="312"/>
      <c r="G29" s="312"/>
      <c r="H29" s="312"/>
      <c r="I29" s="312"/>
      <c r="J29" s="312"/>
      <c r="K29" s="312"/>
      <c r="L29" s="312"/>
      <c r="M29" s="312"/>
      <c r="N29" s="214" t="s">
        <v>338</v>
      </c>
      <c r="O29" s="215" t="s">
        <v>339</v>
      </c>
      <c r="P29" s="215" t="s">
        <v>308</v>
      </c>
      <c r="Q29" s="215" t="s">
        <v>244</v>
      </c>
      <c r="R29" s="91"/>
      <c r="S29" s="91"/>
      <c r="T29" s="91"/>
    </row>
    <row r="30" spans="2:20" ht="146.25" customHeight="1" x14ac:dyDescent="0.15">
      <c r="B30" s="312" t="s">
        <v>340</v>
      </c>
      <c r="C30" s="312"/>
      <c r="D30" s="312"/>
      <c r="E30" s="312"/>
      <c r="F30" s="312"/>
      <c r="G30" s="312"/>
      <c r="H30" s="312"/>
      <c r="I30" s="312"/>
      <c r="J30" s="312"/>
      <c r="K30" s="312"/>
      <c r="L30" s="312"/>
      <c r="M30" s="312"/>
      <c r="N30" s="253" t="s">
        <v>341</v>
      </c>
      <c r="O30" s="220" t="s">
        <v>276</v>
      </c>
      <c r="P30" s="215" t="s">
        <v>308</v>
      </c>
      <c r="Q30" s="215" t="s">
        <v>244</v>
      </c>
      <c r="R30" s="91"/>
      <c r="S30" s="91"/>
      <c r="T30" s="91"/>
    </row>
    <row r="31" spans="2:20" ht="111" customHeight="1" x14ac:dyDescent="0.15">
      <c r="B31" s="312" t="s">
        <v>342</v>
      </c>
      <c r="C31" s="312"/>
      <c r="D31" s="312"/>
      <c r="E31" s="312"/>
      <c r="F31" s="312"/>
      <c r="G31" s="312"/>
      <c r="H31" s="312"/>
      <c r="I31" s="312"/>
      <c r="J31" s="312"/>
      <c r="K31" s="312"/>
      <c r="L31" s="312"/>
      <c r="M31" s="312"/>
      <c r="N31" s="253" t="s">
        <v>343</v>
      </c>
      <c r="O31" s="214" t="s">
        <v>344</v>
      </c>
      <c r="P31" s="215" t="s">
        <v>243</v>
      </c>
      <c r="Q31" s="215" t="s">
        <v>244</v>
      </c>
      <c r="R31" s="91"/>
      <c r="S31" s="91"/>
      <c r="T31" s="91"/>
    </row>
    <row r="32" spans="2:20" ht="170.25" customHeight="1" x14ac:dyDescent="0.15">
      <c r="B32" s="312" t="s">
        <v>345</v>
      </c>
      <c r="C32" s="312"/>
      <c r="D32" s="312"/>
      <c r="E32" s="312"/>
      <c r="F32" s="312"/>
      <c r="G32" s="312"/>
      <c r="H32" s="312"/>
      <c r="I32" s="312"/>
      <c r="J32" s="312"/>
      <c r="K32" s="312"/>
      <c r="L32" s="312"/>
      <c r="M32" s="312"/>
      <c r="N32" s="214" t="s">
        <v>346</v>
      </c>
      <c r="O32" s="215"/>
      <c r="P32" s="215" t="s">
        <v>308</v>
      </c>
      <c r="Q32" s="215" t="s">
        <v>332</v>
      </c>
      <c r="R32" s="91"/>
      <c r="S32" s="91"/>
      <c r="T32" s="91"/>
    </row>
    <row r="33" spans="2:20" ht="70.5" customHeight="1" x14ac:dyDescent="0.15">
      <c r="B33" s="312" t="s">
        <v>347</v>
      </c>
      <c r="C33" s="312"/>
      <c r="D33" s="312"/>
      <c r="E33" s="312"/>
      <c r="F33" s="312"/>
      <c r="G33" s="312"/>
      <c r="H33" s="312"/>
      <c r="I33" s="312"/>
      <c r="J33" s="312"/>
      <c r="K33" s="312"/>
      <c r="L33" s="312"/>
      <c r="M33" s="312"/>
      <c r="N33" s="254" t="s">
        <v>348</v>
      </c>
      <c r="O33" s="215"/>
      <c r="P33" s="215"/>
      <c r="Q33" s="215"/>
      <c r="R33" s="91"/>
      <c r="S33" s="91"/>
      <c r="T33" s="91"/>
    </row>
    <row r="34" spans="2:20" ht="70.5" customHeight="1" x14ac:dyDescent="0.15">
      <c r="B34" s="312" t="s">
        <v>349</v>
      </c>
      <c r="C34" s="312"/>
      <c r="D34" s="312"/>
      <c r="E34" s="312"/>
      <c r="F34" s="312"/>
      <c r="G34" s="312"/>
      <c r="H34" s="312"/>
      <c r="I34" s="312"/>
      <c r="J34" s="312"/>
      <c r="K34" s="312"/>
      <c r="L34" s="312"/>
      <c r="M34" s="312"/>
      <c r="N34" s="252" t="s">
        <v>256</v>
      </c>
      <c r="O34" s="215"/>
      <c r="P34" s="215"/>
      <c r="Q34" s="215"/>
      <c r="R34" s="91"/>
      <c r="S34" s="91"/>
      <c r="T34" s="91"/>
    </row>
    <row r="35" spans="2:20" ht="70.5" customHeight="1" x14ac:dyDescent="0.15">
      <c r="B35" s="312" t="s">
        <v>350</v>
      </c>
      <c r="C35" s="312"/>
      <c r="D35" s="312" t="s">
        <v>351</v>
      </c>
      <c r="E35" s="312"/>
      <c r="F35" s="312"/>
      <c r="G35" s="312"/>
      <c r="H35" s="312"/>
      <c r="I35" s="312"/>
      <c r="J35" s="312"/>
      <c r="K35" s="312"/>
      <c r="L35" s="312"/>
      <c r="M35" s="312"/>
      <c r="N35" s="252" t="s">
        <v>352</v>
      </c>
      <c r="O35" s="215"/>
      <c r="P35" s="215"/>
      <c r="Q35" s="215"/>
      <c r="R35" s="91"/>
      <c r="S35" s="91"/>
      <c r="T35" s="91"/>
    </row>
    <row r="36" spans="2:20" ht="70.5" customHeight="1" x14ac:dyDescent="0.15">
      <c r="B36" s="312"/>
      <c r="C36" s="312"/>
      <c r="D36" s="312" t="s">
        <v>353</v>
      </c>
      <c r="E36" s="312"/>
      <c r="F36" s="312"/>
      <c r="G36" s="312"/>
      <c r="H36" s="312"/>
      <c r="I36" s="312"/>
      <c r="J36" s="312"/>
      <c r="K36" s="312"/>
      <c r="L36" s="312"/>
      <c r="M36" s="312"/>
      <c r="N36" s="252" t="s">
        <v>352</v>
      </c>
      <c r="O36" s="215"/>
      <c r="P36" s="215"/>
      <c r="Q36" s="215"/>
      <c r="R36" s="91"/>
      <c r="S36" s="91"/>
      <c r="T36" s="91"/>
    </row>
    <row r="38" spans="2:20" x14ac:dyDescent="0.15">
      <c r="Q38" s="227" t="s">
        <v>354</v>
      </c>
    </row>
    <row r="39" spans="2:20" x14ac:dyDescent="0.15">
      <c r="Q39" s="226" t="s">
        <v>244</v>
      </c>
    </row>
    <row r="40" spans="2:20" x14ac:dyDescent="0.15">
      <c r="Q40" s="226" t="s">
        <v>332</v>
      </c>
    </row>
    <row r="41" spans="2:20" x14ac:dyDescent="0.15">
      <c r="Q41" s="226" t="s">
        <v>355</v>
      </c>
    </row>
  </sheetData>
  <sheetProtection algorithmName="SHA-512" hashValue="rpFp4q918ASw2CNQXLCMzq77O08RCgxZvyP7MvqsPNVE4gIF9nlSbpuNjeVJ6JgAspNOC/d5edzwBY85L5by+g==" saltValue="PZVWik/k9lCksz1qIVOl8w==" spinCount="100000" sheet="1" formatCells="0" formatColumns="0" insertColumns="0" insertRows="0" insertHyperlinks="0" deleteColumns="0" deleteRows="0"/>
  <mergeCells count="44">
    <mergeCell ref="B1:T1"/>
    <mergeCell ref="N3:T3"/>
    <mergeCell ref="N4:N5"/>
    <mergeCell ref="O4:O5"/>
    <mergeCell ref="P4:P5"/>
    <mergeCell ref="B2:T2"/>
    <mergeCell ref="R4:T4"/>
    <mergeCell ref="Q4:Q5"/>
    <mergeCell ref="B3:L3"/>
    <mergeCell ref="M3:M5"/>
    <mergeCell ref="B4:B5"/>
    <mergeCell ref="C4:C5"/>
    <mergeCell ref="D4:D5"/>
    <mergeCell ref="E4:E5"/>
    <mergeCell ref="F4:F5"/>
    <mergeCell ref="G4:G5"/>
    <mergeCell ref="P25:P26"/>
    <mergeCell ref="Q25:Q26"/>
    <mergeCell ref="B25:M26"/>
    <mergeCell ref="H4:H5"/>
    <mergeCell ref="I4:L4"/>
    <mergeCell ref="N25:N26"/>
    <mergeCell ref="O25:O26"/>
    <mergeCell ref="B14:B18"/>
    <mergeCell ref="C14:C18"/>
    <mergeCell ref="B20:B21"/>
    <mergeCell ref="C20:C21"/>
    <mergeCell ref="B6:B7"/>
    <mergeCell ref="C6:C7"/>
    <mergeCell ref="B8:B11"/>
    <mergeCell ref="C8:C11"/>
    <mergeCell ref="B12:B13"/>
    <mergeCell ref="C12:C13"/>
    <mergeCell ref="B35:C36"/>
    <mergeCell ref="D35:M35"/>
    <mergeCell ref="D36:M36"/>
    <mergeCell ref="B34:M34"/>
    <mergeCell ref="B28:M28"/>
    <mergeCell ref="B29:M29"/>
    <mergeCell ref="B33:M33"/>
    <mergeCell ref="B30:M30"/>
    <mergeCell ref="B31:M31"/>
    <mergeCell ref="B32:M32"/>
    <mergeCell ref="B27:M27"/>
  </mergeCells>
  <dataValidations count="4">
    <dataValidation type="list" allowBlank="1" showInputMessage="1" showErrorMessage="1" sqref="T6:T22 Q28:Q30 Q32:Q36" xr:uid="{63617874-D978-4726-B5C1-C1E116B5D3CB}">
      <formula1>$Q$39:$Q$40</formula1>
    </dataValidation>
    <dataValidation type="list" allowBlank="1" showInputMessage="1" showErrorMessage="1" sqref="Q6:Q22 Q27 Q31" xr:uid="{E9DB7DA9-AD80-4119-AA17-8911A50F9FD3}">
      <formula1>$Q$39:$Q$41</formula1>
    </dataValidation>
    <dataValidation type="list" allowBlank="1" showInputMessage="1" showErrorMessage="1" sqref="F6:F22 H19:H21 J20:J21" xr:uid="{A49133A5-DA17-4BB4-99D4-27C95071AA0A}">
      <formula1>#REF!</formula1>
    </dataValidation>
    <dataValidation type="list" allowBlank="1" sqref="E6:E22 G19:G21" xr:uid="{4E5650CA-4240-41D5-8967-557B6040C51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EFADC-1D95-45A5-B804-C50CD9875BCC}">
  <sheetPr>
    <tabColor rgb="FFFFC000"/>
  </sheetPr>
  <dimension ref="A1:AW603"/>
  <sheetViews>
    <sheetView showGridLines="0" topLeftCell="A5" zoomScaleNormal="100" workbookViewId="0">
      <selection activeCell="G8" sqref="G8"/>
    </sheetView>
  </sheetViews>
  <sheetFormatPr baseColWidth="10" defaultColWidth="11.42578125" defaultRowHeight="11.25" x14ac:dyDescent="0.15"/>
  <cols>
    <col min="1" max="1" width="20.140625" style="138" customWidth="1"/>
    <col min="2" max="2" width="14.42578125" style="138" customWidth="1"/>
    <col min="3" max="3" width="18.140625" style="138" customWidth="1"/>
    <col min="4" max="4" width="40.7109375" style="186" customWidth="1"/>
    <col min="5" max="12" width="15.42578125" style="138" customWidth="1"/>
    <col min="13" max="13" width="12.140625" style="144" customWidth="1"/>
    <col min="14" max="15" width="21.5703125" style="1" customWidth="1"/>
    <col min="16" max="16" width="19" style="1" customWidth="1"/>
    <col min="17" max="17" width="14" style="144" customWidth="1"/>
    <col min="18" max="18" width="36.42578125" style="1" customWidth="1"/>
    <col min="19" max="19" width="17" style="144" customWidth="1"/>
    <col min="20" max="22" width="17" style="1" customWidth="1"/>
    <col min="23" max="25" width="14.85546875" style="1" customWidth="1"/>
    <col min="26" max="28" width="14.85546875" style="144" customWidth="1"/>
    <col min="29" max="29" width="25.5703125" style="144" customWidth="1"/>
    <col min="30" max="41" width="14.85546875" style="1" customWidth="1"/>
    <col min="42" max="43" width="20.5703125" style="144" customWidth="1"/>
    <col min="44" max="47" width="14.85546875" style="1" customWidth="1"/>
    <col min="48" max="49" width="20.85546875" style="1" customWidth="1"/>
    <col min="50" max="287" width="9.140625" style="1"/>
    <col min="288" max="288" width="16.7109375" style="1" customWidth="1"/>
    <col min="289" max="289" width="28.28515625" style="1" customWidth="1"/>
    <col min="290" max="290" width="19.42578125" style="1" customWidth="1"/>
    <col min="291" max="291" width="13.140625" style="1" customWidth="1"/>
    <col min="292" max="292" width="16.42578125" style="1" customWidth="1"/>
    <col min="293" max="293" width="15.5703125" style="1" customWidth="1"/>
    <col min="294" max="294" width="15.28515625" style="1" customWidth="1"/>
    <col min="295" max="295" width="15.140625" style="1" customWidth="1"/>
    <col min="296" max="296" width="14" style="1" customWidth="1"/>
    <col min="297" max="297" width="9.140625" style="1"/>
    <col min="298" max="298" width="15.5703125" style="1" customWidth="1"/>
    <col min="299" max="299" width="15" style="1" customWidth="1"/>
    <col min="300" max="300" width="18.42578125" style="1" customWidth="1"/>
    <col min="301" max="302" width="9.140625" style="1"/>
    <col min="303" max="303" width="14.7109375" style="1" customWidth="1"/>
    <col min="304" max="304" width="17" style="1" customWidth="1"/>
    <col min="305" max="305" width="16.28515625" style="1" customWidth="1"/>
    <col min="306" max="543" width="9.140625" style="1"/>
    <col min="544" max="544" width="16.7109375" style="1" customWidth="1"/>
    <col min="545" max="545" width="28.28515625" style="1" customWidth="1"/>
    <col min="546" max="546" width="19.42578125" style="1" customWidth="1"/>
    <col min="547" max="547" width="13.140625" style="1" customWidth="1"/>
    <col min="548" max="548" width="16.42578125" style="1" customWidth="1"/>
    <col min="549" max="549" width="15.5703125" style="1" customWidth="1"/>
    <col min="550" max="550" width="15.28515625" style="1" customWidth="1"/>
    <col min="551" max="551" width="15.140625" style="1" customWidth="1"/>
    <col min="552" max="552" width="14" style="1" customWidth="1"/>
    <col min="553" max="553" width="9.140625" style="1"/>
    <col min="554" max="554" width="15.5703125" style="1" customWidth="1"/>
    <col min="555" max="555" width="15" style="1" customWidth="1"/>
    <col min="556" max="556" width="18.42578125" style="1" customWidth="1"/>
    <col min="557" max="558" width="9.140625" style="1"/>
    <col min="559" max="559" width="14.7109375" style="1" customWidth="1"/>
    <col min="560" max="560" width="17" style="1" customWidth="1"/>
    <col min="561" max="561" width="16.28515625" style="1" customWidth="1"/>
    <col min="562" max="799" width="9.140625" style="1"/>
    <col min="800" max="800" width="16.7109375" style="1" customWidth="1"/>
    <col min="801" max="801" width="28.28515625" style="1" customWidth="1"/>
    <col min="802" max="802" width="19.42578125" style="1" customWidth="1"/>
    <col min="803" max="803" width="13.140625" style="1" customWidth="1"/>
    <col min="804" max="804" width="16.42578125" style="1" customWidth="1"/>
    <col min="805" max="805" width="15.5703125" style="1" customWidth="1"/>
    <col min="806" max="806" width="15.28515625" style="1" customWidth="1"/>
    <col min="807" max="807" width="15.140625" style="1" customWidth="1"/>
    <col min="808" max="808" width="14" style="1" customWidth="1"/>
    <col min="809" max="809" width="9.140625" style="1"/>
    <col min="810" max="810" width="15.5703125" style="1" customWidth="1"/>
    <col min="811" max="811" width="15" style="1" customWidth="1"/>
    <col min="812" max="812" width="18.42578125" style="1" customWidth="1"/>
    <col min="813" max="814" width="9.140625" style="1"/>
    <col min="815" max="815" width="14.7109375" style="1" customWidth="1"/>
    <col min="816" max="816" width="17" style="1" customWidth="1"/>
    <col min="817" max="817" width="16.28515625" style="1" customWidth="1"/>
    <col min="818" max="1055" width="9.140625" style="1"/>
    <col min="1056" max="1056" width="16.7109375" style="1" customWidth="1"/>
    <col min="1057" max="1057" width="28.28515625" style="1" customWidth="1"/>
    <col min="1058" max="1058" width="19.42578125" style="1" customWidth="1"/>
    <col min="1059" max="1059" width="13.140625" style="1" customWidth="1"/>
    <col min="1060" max="1060" width="16.42578125" style="1" customWidth="1"/>
    <col min="1061" max="1061" width="15.5703125" style="1" customWidth="1"/>
    <col min="1062" max="1062" width="15.28515625" style="1" customWidth="1"/>
    <col min="1063" max="1063" width="15.140625" style="1" customWidth="1"/>
    <col min="1064" max="1064" width="14" style="1" customWidth="1"/>
    <col min="1065" max="1065" width="9.140625" style="1"/>
    <col min="1066" max="1066" width="15.5703125" style="1" customWidth="1"/>
    <col min="1067" max="1067" width="15" style="1" customWidth="1"/>
    <col min="1068" max="1068" width="18.42578125" style="1" customWidth="1"/>
    <col min="1069" max="1070" width="9.140625" style="1"/>
    <col min="1071" max="1071" width="14.7109375" style="1" customWidth="1"/>
    <col min="1072" max="1072" width="17" style="1" customWidth="1"/>
    <col min="1073" max="1073" width="16.28515625" style="1" customWidth="1"/>
    <col min="1074" max="1311" width="9.140625" style="1"/>
    <col min="1312" max="1312" width="16.7109375" style="1" customWidth="1"/>
    <col min="1313" max="1313" width="28.28515625" style="1" customWidth="1"/>
    <col min="1314" max="1314" width="19.42578125" style="1" customWidth="1"/>
    <col min="1315" max="1315" width="13.140625" style="1" customWidth="1"/>
    <col min="1316" max="1316" width="16.42578125" style="1" customWidth="1"/>
    <col min="1317" max="1317" width="15.5703125" style="1" customWidth="1"/>
    <col min="1318" max="1318" width="15.28515625" style="1" customWidth="1"/>
    <col min="1319" max="1319" width="15.140625" style="1" customWidth="1"/>
    <col min="1320" max="1320" width="14" style="1" customWidth="1"/>
    <col min="1321" max="1321" width="9.140625" style="1"/>
    <col min="1322" max="1322" width="15.5703125" style="1" customWidth="1"/>
    <col min="1323" max="1323" width="15" style="1" customWidth="1"/>
    <col min="1324" max="1324" width="18.42578125" style="1" customWidth="1"/>
    <col min="1325" max="1326" width="9.140625" style="1"/>
    <col min="1327" max="1327" width="14.7109375" style="1" customWidth="1"/>
    <col min="1328" max="1328" width="17" style="1" customWidth="1"/>
    <col min="1329" max="1329" width="16.28515625" style="1" customWidth="1"/>
    <col min="1330" max="1567" width="9.140625" style="1"/>
    <col min="1568" max="1568" width="16.7109375" style="1" customWidth="1"/>
    <col min="1569" max="1569" width="28.28515625" style="1" customWidth="1"/>
    <col min="1570" max="1570" width="19.42578125" style="1" customWidth="1"/>
    <col min="1571" max="1571" width="13.140625" style="1" customWidth="1"/>
    <col min="1572" max="1572" width="16.42578125" style="1" customWidth="1"/>
    <col min="1573" max="1573" width="15.5703125" style="1" customWidth="1"/>
    <col min="1574" max="1574" width="15.28515625" style="1" customWidth="1"/>
    <col min="1575" max="1575" width="15.140625" style="1" customWidth="1"/>
    <col min="1576" max="1576" width="14" style="1" customWidth="1"/>
    <col min="1577" max="1577" width="9.140625" style="1"/>
    <col min="1578" max="1578" width="15.5703125" style="1" customWidth="1"/>
    <col min="1579" max="1579" width="15" style="1" customWidth="1"/>
    <col min="1580" max="1580" width="18.42578125" style="1" customWidth="1"/>
    <col min="1581" max="1582" width="9.140625" style="1"/>
    <col min="1583" max="1583" width="14.7109375" style="1" customWidth="1"/>
    <col min="1584" max="1584" width="17" style="1" customWidth="1"/>
    <col min="1585" max="1585" width="16.28515625" style="1" customWidth="1"/>
    <col min="1586" max="1823" width="9.140625" style="1"/>
    <col min="1824" max="1824" width="16.7109375" style="1" customWidth="1"/>
    <col min="1825" max="1825" width="28.28515625" style="1" customWidth="1"/>
    <col min="1826" max="1826" width="19.42578125" style="1" customWidth="1"/>
    <col min="1827" max="1827" width="13.140625" style="1" customWidth="1"/>
    <col min="1828" max="1828" width="16.42578125" style="1" customWidth="1"/>
    <col min="1829" max="1829" width="15.5703125" style="1" customWidth="1"/>
    <col min="1830" max="1830" width="15.28515625" style="1" customWidth="1"/>
    <col min="1831" max="1831" width="15.140625" style="1" customWidth="1"/>
    <col min="1832" max="1832" width="14" style="1" customWidth="1"/>
    <col min="1833" max="1833" width="9.140625" style="1"/>
    <col min="1834" max="1834" width="15.5703125" style="1" customWidth="1"/>
    <col min="1835" max="1835" width="15" style="1" customWidth="1"/>
    <col min="1836" max="1836" width="18.42578125" style="1" customWidth="1"/>
    <col min="1837" max="1838" width="9.140625" style="1"/>
    <col min="1839" max="1839" width="14.7109375" style="1" customWidth="1"/>
    <col min="1840" max="1840" width="17" style="1" customWidth="1"/>
    <col min="1841" max="1841" width="16.28515625" style="1" customWidth="1"/>
    <col min="1842" max="2079" width="9.140625" style="1"/>
    <col min="2080" max="2080" width="16.7109375" style="1" customWidth="1"/>
    <col min="2081" max="2081" width="28.28515625" style="1" customWidth="1"/>
    <col min="2082" max="2082" width="19.42578125" style="1" customWidth="1"/>
    <col min="2083" max="2083" width="13.140625" style="1" customWidth="1"/>
    <col min="2084" max="2084" width="16.42578125" style="1" customWidth="1"/>
    <col min="2085" max="2085" width="15.5703125" style="1" customWidth="1"/>
    <col min="2086" max="2086" width="15.28515625" style="1" customWidth="1"/>
    <col min="2087" max="2087" width="15.140625" style="1" customWidth="1"/>
    <col min="2088" max="2088" width="14" style="1" customWidth="1"/>
    <col min="2089" max="2089" width="9.140625" style="1"/>
    <col min="2090" max="2090" width="15.5703125" style="1" customWidth="1"/>
    <col min="2091" max="2091" width="15" style="1" customWidth="1"/>
    <col min="2092" max="2092" width="18.42578125" style="1" customWidth="1"/>
    <col min="2093" max="2094" width="9.140625" style="1"/>
    <col min="2095" max="2095" width="14.7109375" style="1" customWidth="1"/>
    <col min="2096" max="2096" width="17" style="1" customWidth="1"/>
    <col min="2097" max="2097" width="16.28515625" style="1" customWidth="1"/>
    <col min="2098" max="2335" width="9.140625" style="1"/>
    <col min="2336" max="2336" width="16.7109375" style="1" customWidth="1"/>
    <col min="2337" max="2337" width="28.28515625" style="1" customWidth="1"/>
    <col min="2338" max="2338" width="19.42578125" style="1" customWidth="1"/>
    <col min="2339" max="2339" width="13.140625" style="1" customWidth="1"/>
    <col min="2340" max="2340" width="16.42578125" style="1" customWidth="1"/>
    <col min="2341" max="2341" width="15.5703125" style="1" customWidth="1"/>
    <col min="2342" max="2342" width="15.28515625" style="1" customWidth="1"/>
    <col min="2343" max="2343" width="15.140625" style="1" customWidth="1"/>
    <col min="2344" max="2344" width="14" style="1" customWidth="1"/>
    <col min="2345" max="2345" width="9.140625" style="1"/>
    <col min="2346" max="2346" width="15.5703125" style="1" customWidth="1"/>
    <col min="2347" max="2347" width="15" style="1" customWidth="1"/>
    <col min="2348" max="2348" width="18.42578125" style="1" customWidth="1"/>
    <col min="2349" max="2350" width="9.140625" style="1"/>
    <col min="2351" max="2351" width="14.7109375" style="1" customWidth="1"/>
    <col min="2352" max="2352" width="17" style="1" customWidth="1"/>
    <col min="2353" max="2353" width="16.28515625" style="1" customWidth="1"/>
    <col min="2354" max="2591" width="9.140625" style="1"/>
    <col min="2592" max="2592" width="16.7109375" style="1" customWidth="1"/>
    <col min="2593" max="2593" width="28.28515625" style="1" customWidth="1"/>
    <col min="2594" max="2594" width="19.42578125" style="1" customWidth="1"/>
    <col min="2595" max="2595" width="13.140625" style="1" customWidth="1"/>
    <col min="2596" max="2596" width="16.42578125" style="1" customWidth="1"/>
    <col min="2597" max="2597" width="15.5703125" style="1" customWidth="1"/>
    <col min="2598" max="2598" width="15.28515625" style="1" customWidth="1"/>
    <col min="2599" max="2599" width="15.140625" style="1" customWidth="1"/>
    <col min="2600" max="2600" width="14" style="1" customWidth="1"/>
    <col min="2601" max="2601" width="9.140625" style="1"/>
    <col min="2602" max="2602" width="15.5703125" style="1" customWidth="1"/>
    <col min="2603" max="2603" width="15" style="1" customWidth="1"/>
    <col min="2604" max="2604" width="18.42578125" style="1" customWidth="1"/>
    <col min="2605" max="2606" width="9.140625" style="1"/>
    <col min="2607" max="2607" width="14.7109375" style="1" customWidth="1"/>
    <col min="2608" max="2608" width="17" style="1" customWidth="1"/>
    <col min="2609" max="2609" width="16.28515625" style="1" customWidth="1"/>
    <col min="2610" max="2847" width="9.140625" style="1"/>
    <col min="2848" max="2848" width="16.7109375" style="1" customWidth="1"/>
    <col min="2849" max="2849" width="28.28515625" style="1" customWidth="1"/>
    <col min="2850" max="2850" width="19.42578125" style="1" customWidth="1"/>
    <col min="2851" max="2851" width="13.140625" style="1" customWidth="1"/>
    <col min="2852" max="2852" width="16.42578125" style="1" customWidth="1"/>
    <col min="2853" max="2853" width="15.5703125" style="1" customWidth="1"/>
    <col min="2854" max="2854" width="15.28515625" style="1" customWidth="1"/>
    <col min="2855" max="2855" width="15.140625" style="1" customWidth="1"/>
    <col min="2856" max="2856" width="14" style="1" customWidth="1"/>
    <col min="2857" max="2857" width="9.140625" style="1"/>
    <col min="2858" max="2858" width="15.5703125" style="1" customWidth="1"/>
    <col min="2859" max="2859" width="15" style="1" customWidth="1"/>
    <col min="2860" max="2860" width="18.42578125" style="1" customWidth="1"/>
    <col min="2861" max="2862" width="9.140625" style="1"/>
    <col min="2863" max="2863" width="14.7109375" style="1" customWidth="1"/>
    <col min="2864" max="2864" width="17" style="1" customWidth="1"/>
    <col min="2865" max="2865" width="16.28515625" style="1" customWidth="1"/>
    <col min="2866" max="3103" width="9.140625" style="1"/>
    <col min="3104" max="3104" width="16.7109375" style="1" customWidth="1"/>
    <col min="3105" max="3105" width="28.28515625" style="1" customWidth="1"/>
    <col min="3106" max="3106" width="19.42578125" style="1" customWidth="1"/>
    <col min="3107" max="3107" width="13.140625" style="1" customWidth="1"/>
    <col min="3108" max="3108" width="16.42578125" style="1" customWidth="1"/>
    <col min="3109" max="3109" width="15.5703125" style="1" customWidth="1"/>
    <col min="3110" max="3110" width="15.28515625" style="1" customWidth="1"/>
    <col min="3111" max="3111" width="15.140625" style="1" customWidth="1"/>
    <col min="3112" max="3112" width="14" style="1" customWidth="1"/>
    <col min="3113" max="3113" width="9.140625" style="1"/>
    <col min="3114" max="3114" width="15.5703125" style="1" customWidth="1"/>
    <col min="3115" max="3115" width="15" style="1" customWidth="1"/>
    <col min="3116" max="3116" width="18.42578125" style="1" customWidth="1"/>
    <col min="3117" max="3118" width="9.140625" style="1"/>
    <col min="3119" max="3119" width="14.7109375" style="1" customWidth="1"/>
    <col min="3120" max="3120" width="17" style="1" customWidth="1"/>
    <col min="3121" max="3121" width="16.28515625" style="1" customWidth="1"/>
    <col min="3122" max="3359" width="9.140625" style="1"/>
    <col min="3360" max="3360" width="16.7109375" style="1" customWidth="1"/>
    <col min="3361" max="3361" width="28.28515625" style="1" customWidth="1"/>
    <col min="3362" max="3362" width="19.42578125" style="1" customWidth="1"/>
    <col min="3363" max="3363" width="13.140625" style="1" customWidth="1"/>
    <col min="3364" max="3364" width="16.42578125" style="1" customWidth="1"/>
    <col min="3365" max="3365" width="15.5703125" style="1" customWidth="1"/>
    <col min="3366" max="3366" width="15.28515625" style="1" customWidth="1"/>
    <col min="3367" max="3367" width="15.140625" style="1" customWidth="1"/>
    <col min="3368" max="3368" width="14" style="1" customWidth="1"/>
    <col min="3369" max="3369" width="9.140625" style="1"/>
    <col min="3370" max="3370" width="15.5703125" style="1" customWidth="1"/>
    <col min="3371" max="3371" width="15" style="1" customWidth="1"/>
    <col min="3372" max="3372" width="18.42578125" style="1" customWidth="1"/>
    <col min="3373" max="3374" width="9.140625" style="1"/>
    <col min="3375" max="3375" width="14.7109375" style="1" customWidth="1"/>
    <col min="3376" max="3376" width="17" style="1" customWidth="1"/>
    <col min="3377" max="3377" width="16.28515625" style="1" customWidth="1"/>
    <col min="3378" max="3615" width="9.140625" style="1"/>
    <col min="3616" max="3616" width="16.7109375" style="1" customWidth="1"/>
    <col min="3617" max="3617" width="28.28515625" style="1" customWidth="1"/>
    <col min="3618" max="3618" width="19.42578125" style="1" customWidth="1"/>
    <col min="3619" max="3619" width="13.140625" style="1" customWidth="1"/>
    <col min="3620" max="3620" width="16.42578125" style="1" customWidth="1"/>
    <col min="3621" max="3621" width="15.5703125" style="1" customWidth="1"/>
    <col min="3622" max="3622" width="15.28515625" style="1" customWidth="1"/>
    <col min="3623" max="3623" width="15.140625" style="1" customWidth="1"/>
    <col min="3624" max="3624" width="14" style="1" customWidth="1"/>
    <col min="3625" max="3625" width="9.140625" style="1"/>
    <col min="3626" max="3626" width="15.5703125" style="1" customWidth="1"/>
    <col min="3627" max="3627" width="15" style="1" customWidth="1"/>
    <col min="3628" max="3628" width="18.42578125" style="1" customWidth="1"/>
    <col min="3629" max="3630" width="9.140625" style="1"/>
    <col min="3631" max="3631" width="14.7109375" style="1" customWidth="1"/>
    <col min="3632" max="3632" width="17" style="1" customWidth="1"/>
    <col min="3633" max="3633" width="16.28515625" style="1" customWidth="1"/>
    <col min="3634" max="3871" width="9.140625" style="1"/>
    <col min="3872" max="3872" width="16.7109375" style="1" customWidth="1"/>
    <col min="3873" max="3873" width="28.28515625" style="1" customWidth="1"/>
    <col min="3874" max="3874" width="19.42578125" style="1" customWidth="1"/>
    <col min="3875" max="3875" width="13.140625" style="1" customWidth="1"/>
    <col min="3876" max="3876" width="16.42578125" style="1" customWidth="1"/>
    <col min="3877" max="3877" width="15.5703125" style="1" customWidth="1"/>
    <col min="3878" max="3878" width="15.28515625" style="1" customWidth="1"/>
    <col min="3879" max="3879" width="15.140625" style="1" customWidth="1"/>
    <col min="3880" max="3880" width="14" style="1" customWidth="1"/>
    <col min="3881" max="3881" width="9.140625" style="1"/>
    <col min="3882" max="3882" width="15.5703125" style="1" customWidth="1"/>
    <col min="3883" max="3883" width="15" style="1" customWidth="1"/>
    <col min="3884" max="3884" width="18.42578125" style="1" customWidth="1"/>
    <col min="3885" max="3886" width="9.140625" style="1"/>
    <col min="3887" max="3887" width="14.7109375" style="1" customWidth="1"/>
    <col min="3888" max="3888" width="17" style="1" customWidth="1"/>
    <col min="3889" max="3889" width="16.28515625" style="1" customWidth="1"/>
    <col min="3890" max="4127" width="9.140625" style="1"/>
    <col min="4128" max="4128" width="16.7109375" style="1" customWidth="1"/>
    <col min="4129" max="4129" width="28.28515625" style="1" customWidth="1"/>
    <col min="4130" max="4130" width="19.42578125" style="1" customWidth="1"/>
    <col min="4131" max="4131" width="13.140625" style="1" customWidth="1"/>
    <col min="4132" max="4132" width="16.42578125" style="1" customWidth="1"/>
    <col min="4133" max="4133" width="15.5703125" style="1" customWidth="1"/>
    <col min="4134" max="4134" width="15.28515625" style="1" customWidth="1"/>
    <col min="4135" max="4135" width="15.140625" style="1" customWidth="1"/>
    <col min="4136" max="4136" width="14" style="1" customWidth="1"/>
    <col min="4137" max="4137" width="9.140625" style="1"/>
    <col min="4138" max="4138" width="15.5703125" style="1" customWidth="1"/>
    <col min="4139" max="4139" width="15" style="1" customWidth="1"/>
    <col min="4140" max="4140" width="18.42578125" style="1" customWidth="1"/>
    <col min="4141" max="4142" width="9.140625" style="1"/>
    <col min="4143" max="4143" width="14.7109375" style="1" customWidth="1"/>
    <col min="4144" max="4144" width="17" style="1" customWidth="1"/>
    <col min="4145" max="4145" width="16.28515625" style="1" customWidth="1"/>
    <col min="4146" max="4383" width="9.140625" style="1"/>
    <col min="4384" max="4384" width="16.7109375" style="1" customWidth="1"/>
    <col min="4385" max="4385" width="28.28515625" style="1" customWidth="1"/>
    <col min="4386" max="4386" width="19.42578125" style="1" customWidth="1"/>
    <col min="4387" max="4387" width="13.140625" style="1" customWidth="1"/>
    <col min="4388" max="4388" width="16.42578125" style="1" customWidth="1"/>
    <col min="4389" max="4389" width="15.5703125" style="1" customWidth="1"/>
    <col min="4390" max="4390" width="15.28515625" style="1" customWidth="1"/>
    <col min="4391" max="4391" width="15.140625" style="1" customWidth="1"/>
    <col min="4392" max="4392" width="14" style="1" customWidth="1"/>
    <col min="4393" max="4393" width="9.140625" style="1"/>
    <col min="4394" max="4394" width="15.5703125" style="1" customWidth="1"/>
    <col min="4395" max="4395" width="15" style="1" customWidth="1"/>
    <col min="4396" max="4396" width="18.42578125" style="1" customWidth="1"/>
    <col min="4397" max="4398" width="9.140625" style="1"/>
    <col min="4399" max="4399" width="14.7109375" style="1" customWidth="1"/>
    <col min="4400" max="4400" width="17" style="1" customWidth="1"/>
    <col min="4401" max="4401" width="16.28515625" style="1" customWidth="1"/>
    <col min="4402" max="4639" width="9.140625" style="1"/>
    <col min="4640" max="4640" width="16.7109375" style="1" customWidth="1"/>
    <col min="4641" max="4641" width="28.28515625" style="1" customWidth="1"/>
    <col min="4642" max="4642" width="19.42578125" style="1" customWidth="1"/>
    <col min="4643" max="4643" width="13.140625" style="1" customWidth="1"/>
    <col min="4644" max="4644" width="16.42578125" style="1" customWidth="1"/>
    <col min="4645" max="4645" width="15.5703125" style="1" customWidth="1"/>
    <col min="4646" max="4646" width="15.28515625" style="1" customWidth="1"/>
    <col min="4647" max="4647" width="15.140625" style="1" customWidth="1"/>
    <col min="4648" max="4648" width="14" style="1" customWidth="1"/>
    <col min="4649" max="4649" width="9.140625" style="1"/>
    <col min="4650" max="4650" width="15.5703125" style="1" customWidth="1"/>
    <col min="4651" max="4651" width="15" style="1" customWidth="1"/>
    <col min="4652" max="4652" width="18.42578125" style="1" customWidth="1"/>
    <col min="4653" max="4654" width="9.140625" style="1"/>
    <col min="4655" max="4655" width="14.7109375" style="1" customWidth="1"/>
    <col min="4656" max="4656" width="17" style="1" customWidth="1"/>
    <col min="4657" max="4657" width="16.28515625" style="1" customWidth="1"/>
    <col min="4658" max="4895" width="9.140625" style="1"/>
    <col min="4896" max="4896" width="16.7109375" style="1" customWidth="1"/>
    <col min="4897" max="4897" width="28.28515625" style="1" customWidth="1"/>
    <col min="4898" max="4898" width="19.42578125" style="1" customWidth="1"/>
    <col min="4899" max="4899" width="13.140625" style="1" customWidth="1"/>
    <col min="4900" max="4900" width="16.42578125" style="1" customWidth="1"/>
    <col min="4901" max="4901" width="15.5703125" style="1" customWidth="1"/>
    <col min="4902" max="4902" width="15.28515625" style="1" customWidth="1"/>
    <col min="4903" max="4903" width="15.140625" style="1" customWidth="1"/>
    <col min="4904" max="4904" width="14" style="1" customWidth="1"/>
    <col min="4905" max="4905" width="9.140625" style="1"/>
    <col min="4906" max="4906" width="15.5703125" style="1" customWidth="1"/>
    <col min="4907" max="4907" width="15" style="1" customWidth="1"/>
    <col min="4908" max="4908" width="18.42578125" style="1" customWidth="1"/>
    <col min="4909" max="4910" width="9.140625" style="1"/>
    <col min="4911" max="4911" width="14.7109375" style="1" customWidth="1"/>
    <col min="4912" max="4912" width="17" style="1" customWidth="1"/>
    <col min="4913" max="4913" width="16.28515625" style="1" customWidth="1"/>
    <col min="4914" max="5151" width="9.140625" style="1"/>
    <col min="5152" max="5152" width="16.7109375" style="1" customWidth="1"/>
    <col min="5153" max="5153" width="28.28515625" style="1" customWidth="1"/>
    <col min="5154" max="5154" width="19.42578125" style="1" customWidth="1"/>
    <col min="5155" max="5155" width="13.140625" style="1" customWidth="1"/>
    <col min="5156" max="5156" width="16.42578125" style="1" customWidth="1"/>
    <col min="5157" max="5157" width="15.5703125" style="1" customWidth="1"/>
    <col min="5158" max="5158" width="15.28515625" style="1" customWidth="1"/>
    <col min="5159" max="5159" width="15.140625" style="1" customWidth="1"/>
    <col min="5160" max="5160" width="14" style="1" customWidth="1"/>
    <col min="5161" max="5161" width="9.140625" style="1"/>
    <col min="5162" max="5162" width="15.5703125" style="1" customWidth="1"/>
    <col min="5163" max="5163" width="15" style="1" customWidth="1"/>
    <col min="5164" max="5164" width="18.42578125" style="1" customWidth="1"/>
    <col min="5165" max="5166" width="9.140625" style="1"/>
    <col min="5167" max="5167" width="14.7109375" style="1" customWidth="1"/>
    <col min="5168" max="5168" width="17" style="1" customWidth="1"/>
    <col min="5169" max="5169" width="16.28515625" style="1" customWidth="1"/>
    <col min="5170" max="5407" width="9.140625" style="1"/>
    <col min="5408" max="5408" width="16.7109375" style="1" customWidth="1"/>
    <col min="5409" max="5409" width="28.28515625" style="1" customWidth="1"/>
    <col min="5410" max="5410" width="19.42578125" style="1" customWidth="1"/>
    <col min="5411" max="5411" width="13.140625" style="1" customWidth="1"/>
    <col min="5412" max="5412" width="16.42578125" style="1" customWidth="1"/>
    <col min="5413" max="5413" width="15.5703125" style="1" customWidth="1"/>
    <col min="5414" max="5414" width="15.28515625" style="1" customWidth="1"/>
    <col min="5415" max="5415" width="15.140625" style="1" customWidth="1"/>
    <col min="5416" max="5416" width="14" style="1" customWidth="1"/>
    <col min="5417" max="5417" width="9.140625" style="1"/>
    <col min="5418" max="5418" width="15.5703125" style="1" customWidth="1"/>
    <col min="5419" max="5419" width="15" style="1" customWidth="1"/>
    <col min="5420" max="5420" width="18.42578125" style="1" customWidth="1"/>
    <col min="5421" max="5422" width="9.140625" style="1"/>
    <col min="5423" max="5423" width="14.7109375" style="1" customWidth="1"/>
    <col min="5424" max="5424" width="17" style="1" customWidth="1"/>
    <col min="5425" max="5425" width="16.28515625" style="1" customWidth="1"/>
    <col min="5426" max="5663" width="9.140625" style="1"/>
    <col min="5664" max="5664" width="16.7109375" style="1" customWidth="1"/>
    <col min="5665" max="5665" width="28.28515625" style="1" customWidth="1"/>
    <col min="5666" max="5666" width="19.42578125" style="1" customWidth="1"/>
    <col min="5667" max="5667" width="13.140625" style="1" customWidth="1"/>
    <col min="5668" max="5668" width="16.42578125" style="1" customWidth="1"/>
    <col min="5669" max="5669" width="15.5703125" style="1" customWidth="1"/>
    <col min="5670" max="5670" width="15.28515625" style="1" customWidth="1"/>
    <col min="5671" max="5671" width="15.140625" style="1" customWidth="1"/>
    <col min="5672" max="5672" width="14" style="1" customWidth="1"/>
    <col min="5673" max="5673" width="9.140625" style="1"/>
    <col min="5674" max="5674" width="15.5703125" style="1" customWidth="1"/>
    <col min="5675" max="5675" width="15" style="1" customWidth="1"/>
    <col min="5676" max="5676" width="18.42578125" style="1" customWidth="1"/>
    <col min="5677" max="5678" width="9.140625" style="1"/>
    <col min="5679" max="5679" width="14.7109375" style="1" customWidth="1"/>
    <col min="5680" max="5680" width="17" style="1" customWidth="1"/>
    <col min="5681" max="5681" width="16.28515625" style="1" customWidth="1"/>
    <col min="5682" max="5919" width="9.140625" style="1"/>
    <col min="5920" max="5920" width="16.7109375" style="1" customWidth="1"/>
    <col min="5921" max="5921" width="28.28515625" style="1" customWidth="1"/>
    <col min="5922" max="5922" width="19.42578125" style="1" customWidth="1"/>
    <col min="5923" max="5923" width="13.140625" style="1" customWidth="1"/>
    <col min="5924" max="5924" width="16.42578125" style="1" customWidth="1"/>
    <col min="5925" max="5925" width="15.5703125" style="1" customWidth="1"/>
    <col min="5926" max="5926" width="15.28515625" style="1" customWidth="1"/>
    <col min="5927" max="5927" width="15.140625" style="1" customWidth="1"/>
    <col min="5928" max="5928" width="14" style="1" customWidth="1"/>
    <col min="5929" max="5929" width="9.140625" style="1"/>
    <col min="5930" max="5930" width="15.5703125" style="1" customWidth="1"/>
    <col min="5931" max="5931" width="15" style="1" customWidth="1"/>
    <col min="5932" max="5932" width="18.42578125" style="1" customWidth="1"/>
    <col min="5933" max="5934" width="9.140625" style="1"/>
    <col min="5935" max="5935" width="14.7109375" style="1" customWidth="1"/>
    <col min="5936" max="5936" width="17" style="1" customWidth="1"/>
    <col min="5937" max="5937" width="16.28515625" style="1" customWidth="1"/>
    <col min="5938" max="6175" width="9.140625" style="1"/>
    <col min="6176" max="6176" width="16.7109375" style="1" customWidth="1"/>
    <col min="6177" max="6177" width="28.28515625" style="1" customWidth="1"/>
    <col min="6178" max="6178" width="19.42578125" style="1" customWidth="1"/>
    <col min="6179" max="6179" width="13.140625" style="1" customWidth="1"/>
    <col min="6180" max="6180" width="16.42578125" style="1" customWidth="1"/>
    <col min="6181" max="6181" width="15.5703125" style="1" customWidth="1"/>
    <col min="6182" max="6182" width="15.28515625" style="1" customWidth="1"/>
    <col min="6183" max="6183" width="15.140625" style="1" customWidth="1"/>
    <col min="6184" max="6184" width="14" style="1" customWidth="1"/>
    <col min="6185" max="6185" width="9.140625" style="1"/>
    <col min="6186" max="6186" width="15.5703125" style="1" customWidth="1"/>
    <col min="6187" max="6187" width="15" style="1" customWidth="1"/>
    <col min="6188" max="6188" width="18.42578125" style="1" customWidth="1"/>
    <col min="6189" max="6190" width="9.140625" style="1"/>
    <col min="6191" max="6191" width="14.7109375" style="1" customWidth="1"/>
    <col min="6192" max="6192" width="17" style="1" customWidth="1"/>
    <col min="6193" max="6193" width="16.28515625" style="1" customWidth="1"/>
    <col min="6194" max="6431" width="9.140625" style="1"/>
    <col min="6432" max="6432" width="16.7109375" style="1" customWidth="1"/>
    <col min="6433" max="6433" width="28.28515625" style="1" customWidth="1"/>
    <col min="6434" max="6434" width="19.42578125" style="1" customWidth="1"/>
    <col min="6435" max="6435" width="13.140625" style="1" customWidth="1"/>
    <col min="6436" max="6436" width="16.42578125" style="1" customWidth="1"/>
    <col min="6437" max="6437" width="15.5703125" style="1" customWidth="1"/>
    <col min="6438" max="6438" width="15.28515625" style="1" customWidth="1"/>
    <col min="6439" max="6439" width="15.140625" style="1" customWidth="1"/>
    <col min="6440" max="6440" width="14" style="1" customWidth="1"/>
    <col min="6441" max="6441" width="9.140625" style="1"/>
    <col min="6442" max="6442" width="15.5703125" style="1" customWidth="1"/>
    <col min="6443" max="6443" width="15" style="1" customWidth="1"/>
    <col min="6444" max="6444" width="18.42578125" style="1" customWidth="1"/>
    <col min="6445" max="6446" width="9.140625" style="1"/>
    <col min="6447" max="6447" width="14.7109375" style="1" customWidth="1"/>
    <col min="6448" max="6448" width="17" style="1" customWidth="1"/>
    <col min="6449" max="6449" width="16.28515625" style="1" customWidth="1"/>
    <col min="6450" max="6687" width="9.140625" style="1"/>
    <col min="6688" max="6688" width="16.7109375" style="1" customWidth="1"/>
    <col min="6689" max="6689" width="28.28515625" style="1" customWidth="1"/>
    <col min="6690" max="6690" width="19.42578125" style="1" customWidth="1"/>
    <col min="6691" max="6691" width="13.140625" style="1" customWidth="1"/>
    <col min="6692" max="6692" width="16.42578125" style="1" customWidth="1"/>
    <col min="6693" max="6693" width="15.5703125" style="1" customWidth="1"/>
    <col min="6694" max="6694" width="15.28515625" style="1" customWidth="1"/>
    <col min="6695" max="6695" width="15.140625" style="1" customWidth="1"/>
    <col min="6696" max="6696" width="14" style="1" customWidth="1"/>
    <col min="6697" max="6697" width="9.140625" style="1"/>
    <col min="6698" max="6698" width="15.5703125" style="1" customWidth="1"/>
    <col min="6699" max="6699" width="15" style="1" customWidth="1"/>
    <col min="6700" max="6700" width="18.42578125" style="1" customWidth="1"/>
    <col min="6701" max="6702" width="9.140625" style="1"/>
    <col min="6703" max="6703" width="14.7109375" style="1" customWidth="1"/>
    <col min="6704" max="6704" width="17" style="1" customWidth="1"/>
    <col min="6705" max="6705" width="16.28515625" style="1" customWidth="1"/>
    <col min="6706" max="6943" width="9.140625" style="1"/>
    <col min="6944" max="6944" width="16.7109375" style="1" customWidth="1"/>
    <col min="6945" max="6945" width="28.28515625" style="1" customWidth="1"/>
    <col min="6946" max="6946" width="19.42578125" style="1" customWidth="1"/>
    <col min="6947" max="6947" width="13.140625" style="1" customWidth="1"/>
    <col min="6948" max="6948" width="16.42578125" style="1" customWidth="1"/>
    <col min="6949" max="6949" width="15.5703125" style="1" customWidth="1"/>
    <col min="6950" max="6950" width="15.28515625" style="1" customWidth="1"/>
    <col min="6951" max="6951" width="15.140625" style="1" customWidth="1"/>
    <col min="6952" max="6952" width="14" style="1" customWidth="1"/>
    <col min="6953" max="6953" width="9.140625" style="1"/>
    <col min="6954" max="6954" width="15.5703125" style="1" customWidth="1"/>
    <col min="6955" max="6955" width="15" style="1" customWidth="1"/>
    <col min="6956" max="6956" width="18.42578125" style="1" customWidth="1"/>
    <col min="6957" max="6958" width="9.140625" style="1"/>
    <col min="6959" max="6959" width="14.7109375" style="1" customWidth="1"/>
    <col min="6960" max="6960" width="17" style="1" customWidth="1"/>
    <col min="6961" max="6961" width="16.28515625" style="1" customWidth="1"/>
    <col min="6962" max="7199" width="9.140625" style="1"/>
    <col min="7200" max="7200" width="16.7109375" style="1" customWidth="1"/>
    <col min="7201" max="7201" width="28.28515625" style="1" customWidth="1"/>
    <col min="7202" max="7202" width="19.42578125" style="1" customWidth="1"/>
    <col min="7203" max="7203" width="13.140625" style="1" customWidth="1"/>
    <col min="7204" max="7204" width="16.42578125" style="1" customWidth="1"/>
    <col min="7205" max="7205" width="15.5703125" style="1" customWidth="1"/>
    <col min="7206" max="7206" width="15.28515625" style="1" customWidth="1"/>
    <col min="7207" max="7207" width="15.140625" style="1" customWidth="1"/>
    <col min="7208" max="7208" width="14" style="1" customWidth="1"/>
    <col min="7209" max="7209" width="9.140625" style="1"/>
    <col min="7210" max="7210" width="15.5703125" style="1" customWidth="1"/>
    <col min="7211" max="7211" width="15" style="1" customWidth="1"/>
    <col min="7212" max="7212" width="18.42578125" style="1" customWidth="1"/>
    <col min="7213" max="7214" width="9.140625" style="1"/>
    <col min="7215" max="7215" width="14.7109375" style="1" customWidth="1"/>
    <col min="7216" max="7216" width="17" style="1" customWidth="1"/>
    <col min="7217" max="7217" width="16.28515625" style="1" customWidth="1"/>
    <col min="7218" max="7455" width="9.140625" style="1"/>
    <col min="7456" max="7456" width="16.7109375" style="1" customWidth="1"/>
    <col min="7457" max="7457" width="28.28515625" style="1" customWidth="1"/>
    <col min="7458" max="7458" width="19.42578125" style="1" customWidth="1"/>
    <col min="7459" max="7459" width="13.140625" style="1" customWidth="1"/>
    <col min="7460" max="7460" width="16.42578125" style="1" customWidth="1"/>
    <col min="7461" max="7461" width="15.5703125" style="1" customWidth="1"/>
    <col min="7462" max="7462" width="15.28515625" style="1" customWidth="1"/>
    <col min="7463" max="7463" width="15.140625" style="1" customWidth="1"/>
    <col min="7464" max="7464" width="14" style="1" customWidth="1"/>
    <col min="7465" max="7465" width="9.140625" style="1"/>
    <col min="7466" max="7466" width="15.5703125" style="1" customWidth="1"/>
    <col min="7467" max="7467" width="15" style="1" customWidth="1"/>
    <col min="7468" max="7468" width="18.42578125" style="1" customWidth="1"/>
    <col min="7469" max="7470" width="9.140625" style="1"/>
    <col min="7471" max="7471" width="14.7109375" style="1" customWidth="1"/>
    <col min="7472" max="7472" width="17" style="1" customWidth="1"/>
    <col min="7473" max="7473" width="16.28515625" style="1" customWidth="1"/>
    <col min="7474" max="7711" width="9.140625" style="1"/>
    <col min="7712" max="7712" width="16.7109375" style="1" customWidth="1"/>
    <col min="7713" max="7713" width="28.28515625" style="1" customWidth="1"/>
    <col min="7714" max="7714" width="19.42578125" style="1" customWidth="1"/>
    <col min="7715" max="7715" width="13.140625" style="1" customWidth="1"/>
    <col min="7716" max="7716" width="16.42578125" style="1" customWidth="1"/>
    <col min="7717" max="7717" width="15.5703125" style="1" customWidth="1"/>
    <col min="7718" max="7718" width="15.28515625" style="1" customWidth="1"/>
    <col min="7719" max="7719" width="15.140625" style="1" customWidth="1"/>
    <col min="7720" max="7720" width="14" style="1" customWidth="1"/>
    <col min="7721" max="7721" width="9.140625" style="1"/>
    <col min="7722" max="7722" width="15.5703125" style="1" customWidth="1"/>
    <col min="7723" max="7723" width="15" style="1" customWidth="1"/>
    <col min="7724" max="7724" width="18.42578125" style="1" customWidth="1"/>
    <col min="7725" max="7726" width="9.140625" style="1"/>
    <col min="7727" max="7727" width="14.7109375" style="1" customWidth="1"/>
    <col min="7728" max="7728" width="17" style="1" customWidth="1"/>
    <col min="7729" max="7729" width="16.28515625" style="1" customWidth="1"/>
    <col min="7730" max="7967" width="9.140625" style="1"/>
    <col min="7968" max="7968" width="16.7109375" style="1" customWidth="1"/>
    <col min="7969" max="7969" width="28.28515625" style="1" customWidth="1"/>
    <col min="7970" max="7970" width="19.42578125" style="1" customWidth="1"/>
    <col min="7971" max="7971" width="13.140625" style="1" customWidth="1"/>
    <col min="7972" max="7972" width="16.42578125" style="1" customWidth="1"/>
    <col min="7973" max="7973" width="15.5703125" style="1" customWidth="1"/>
    <col min="7974" max="7974" width="15.28515625" style="1" customWidth="1"/>
    <col min="7975" max="7975" width="15.140625" style="1" customWidth="1"/>
    <col min="7976" max="7976" width="14" style="1" customWidth="1"/>
    <col min="7977" max="7977" width="9.140625" style="1"/>
    <col min="7978" max="7978" width="15.5703125" style="1" customWidth="1"/>
    <col min="7979" max="7979" width="15" style="1" customWidth="1"/>
    <col min="7980" max="7980" width="18.42578125" style="1" customWidth="1"/>
    <col min="7981" max="7982" width="9.140625" style="1"/>
    <col min="7983" max="7983" width="14.7109375" style="1" customWidth="1"/>
    <col min="7984" max="7984" width="17" style="1" customWidth="1"/>
    <col min="7985" max="7985" width="16.28515625" style="1" customWidth="1"/>
    <col min="7986" max="8223" width="9.140625" style="1"/>
    <col min="8224" max="8224" width="16.7109375" style="1" customWidth="1"/>
    <col min="8225" max="8225" width="28.28515625" style="1" customWidth="1"/>
    <col min="8226" max="8226" width="19.42578125" style="1" customWidth="1"/>
    <col min="8227" max="8227" width="13.140625" style="1" customWidth="1"/>
    <col min="8228" max="8228" width="16.42578125" style="1" customWidth="1"/>
    <col min="8229" max="8229" width="15.5703125" style="1" customWidth="1"/>
    <col min="8230" max="8230" width="15.28515625" style="1" customWidth="1"/>
    <col min="8231" max="8231" width="15.140625" style="1" customWidth="1"/>
    <col min="8232" max="8232" width="14" style="1" customWidth="1"/>
    <col min="8233" max="8233" width="9.140625" style="1"/>
    <col min="8234" max="8234" width="15.5703125" style="1" customWidth="1"/>
    <col min="8235" max="8235" width="15" style="1" customWidth="1"/>
    <col min="8236" max="8236" width="18.42578125" style="1" customWidth="1"/>
    <col min="8237" max="8238" width="9.140625" style="1"/>
    <col min="8239" max="8239" width="14.7109375" style="1" customWidth="1"/>
    <col min="8240" max="8240" width="17" style="1" customWidth="1"/>
    <col min="8241" max="8241" width="16.28515625" style="1" customWidth="1"/>
    <col min="8242" max="8479" width="9.140625" style="1"/>
    <col min="8480" max="8480" width="16.7109375" style="1" customWidth="1"/>
    <col min="8481" max="8481" width="28.28515625" style="1" customWidth="1"/>
    <col min="8482" max="8482" width="19.42578125" style="1" customWidth="1"/>
    <col min="8483" max="8483" width="13.140625" style="1" customWidth="1"/>
    <col min="8484" max="8484" width="16.42578125" style="1" customWidth="1"/>
    <col min="8485" max="8485" width="15.5703125" style="1" customWidth="1"/>
    <col min="8486" max="8486" width="15.28515625" style="1" customWidth="1"/>
    <col min="8487" max="8487" width="15.140625" style="1" customWidth="1"/>
    <col min="8488" max="8488" width="14" style="1" customWidth="1"/>
    <col min="8489" max="8489" width="9.140625" style="1"/>
    <col min="8490" max="8490" width="15.5703125" style="1" customWidth="1"/>
    <col min="8491" max="8491" width="15" style="1" customWidth="1"/>
    <col min="8492" max="8492" width="18.42578125" style="1" customWidth="1"/>
    <col min="8493" max="8494" width="9.140625" style="1"/>
    <col min="8495" max="8495" width="14.7109375" style="1" customWidth="1"/>
    <col min="8496" max="8496" width="17" style="1" customWidth="1"/>
    <col min="8497" max="8497" width="16.28515625" style="1" customWidth="1"/>
    <col min="8498" max="8735" width="9.140625" style="1"/>
    <col min="8736" max="8736" width="16.7109375" style="1" customWidth="1"/>
    <col min="8737" max="8737" width="28.28515625" style="1" customWidth="1"/>
    <col min="8738" max="8738" width="19.42578125" style="1" customWidth="1"/>
    <col min="8739" max="8739" width="13.140625" style="1" customWidth="1"/>
    <col min="8740" max="8740" width="16.42578125" style="1" customWidth="1"/>
    <col min="8741" max="8741" width="15.5703125" style="1" customWidth="1"/>
    <col min="8742" max="8742" width="15.28515625" style="1" customWidth="1"/>
    <col min="8743" max="8743" width="15.140625" style="1" customWidth="1"/>
    <col min="8744" max="8744" width="14" style="1" customWidth="1"/>
    <col min="8745" max="8745" width="9.140625" style="1"/>
    <col min="8746" max="8746" width="15.5703125" style="1" customWidth="1"/>
    <col min="8747" max="8747" width="15" style="1" customWidth="1"/>
    <col min="8748" max="8748" width="18.42578125" style="1" customWidth="1"/>
    <col min="8749" max="8750" width="9.140625" style="1"/>
    <col min="8751" max="8751" width="14.7109375" style="1" customWidth="1"/>
    <col min="8752" max="8752" width="17" style="1" customWidth="1"/>
    <col min="8753" max="8753" width="16.28515625" style="1" customWidth="1"/>
    <col min="8754" max="8991" width="9.140625" style="1"/>
    <col min="8992" max="8992" width="16.7109375" style="1" customWidth="1"/>
    <col min="8993" max="8993" width="28.28515625" style="1" customWidth="1"/>
    <col min="8994" max="8994" width="19.42578125" style="1" customWidth="1"/>
    <col min="8995" max="8995" width="13.140625" style="1" customWidth="1"/>
    <col min="8996" max="8996" width="16.42578125" style="1" customWidth="1"/>
    <col min="8997" max="8997" width="15.5703125" style="1" customWidth="1"/>
    <col min="8998" max="8998" width="15.28515625" style="1" customWidth="1"/>
    <col min="8999" max="8999" width="15.140625" style="1" customWidth="1"/>
    <col min="9000" max="9000" width="14" style="1" customWidth="1"/>
    <col min="9001" max="9001" width="9.140625" style="1"/>
    <col min="9002" max="9002" width="15.5703125" style="1" customWidth="1"/>
    <col min="9003" max="9003" width="15" style="1" customWidth="1"/>
    <col min="9004" max="9004" width="18.42578125" style="1" customWidth="1"/>
    <col min="9005" max="9006" width="9.140625" style="1"/>
    <col min="9007" max="9007" width="14.7109375" style="1" customWidth="1"/>
    <col min="9008" max="9008" width="17" style="1" customWidth="1"/>
    <col min="9009" max="9009" width="16.28515625" style="1" customWidth="1"/>
    <col min="9010" max="9247" width="9.140625" style="1"/>
    <col min="9248" max="9248" width="16.7109375" style="1" customWidth="1"/>
    <col min="9249" max="9249" width="28.28515625" style="1" customWidth="1"/>
    <col min="9250" max="9250" width="19.42578125" style="1" customWidth="1"/>
    <col min="9251" max="9251" width="13.140625" style="1" customWidth="1"/>
    <col min="9252" max="9252" width="16.42578125" style="1" customWidth="1"/>
    <col min="9253" max="9253" width="15.5703125" style="1" customWidth="1"/>
    <col min="9254" max="9254" width="15.28515625" style="1" customWidth="1"/>
    <col min="9255" max="9255" width="15.140625" style="1" customWidth="1"/>
    <col min="9256" max="9256" width="14" style="1" customWidth="1"/>
    <col min="9257" max="9257" width="9.140625" style="1"/>
    <col min="9258" max="9258" width="15.5703125" style="1" customWidth="1"/>
    <col min="9259" max="9259" width="15" style="1" customWidth="1"/>
    <col min="9260" max="9260" width="18.42578125" style="1" customWidth="1"/>
    <col min="9261" max="9262" width="9.140625" style="1"/>
    <col min="9263" max="9263" width="14.7109375" style="1" customWidth="1"/>
    <col min="9264" max="9264" width="17" style="1" customWidth="1"/>
    <col min="9265" max="9265" width="16.28515625" style="1" customWidth="1"/>
    <col min="9266" max="9503" width="9.140625" style="1"/>
    <col min="9504" max="9504" width="16.7109375" style="1" customWidth="1"/>
    <col min="9505" max="9505" width="28.28515625" style="1" customWidth="1"/>
    <col min="9506" max="9506" width="19.42578125" style="1" customWidth="1"/>
    <col min="9507" max="9507" width="13.140625" style="1" customWidth="1"/>
    <col min="9508" max="9508" width="16.42578125" style="1" customWidth="1"/>
    <col min="9509" max="9509" width="15.5703125" style="1" customWidth="1"/>
    <col min="9510" max="9510" width="15.28515625" style="1" customWidth="1"/>
    <col min="9511" max="9511" width="15.140625" style="1" customWidth="1"/>
    <col min="9512" max="9512" width="14" style="1" customWidth="1"/>
    <col min="9513" max="9513" width="9.140625" style="1"/>
    <col min="9514" max="9514" width="15.5703125" style="1" customWidth="1"/>
    <col min="9515" max="9515" width="15" style="1" customWidth="1"/>
    <col min="9516" max="9516" width="18.42578125" style="1" customWidth="1"/>
    <col min="9517" max="9518" width="9.140625" style="1"/>
    <col min="9519" max="9519" width="14.7109375" style="1" customWidth="1"/>
    <col min="9520" max="9520" width="17" style="1" customWidth="1"/>
    <col min="9521" max="9521" width="16.28515625" style="1" customWidth="1"/>
    <col min="9522" max="9759" width="9.140625" style="1"/>
    <col min="9760" max="9760" width="16.7109375" style="1" customWidth="1"/>
    <col min="9761" max="9761" width="28.28515625" style="1" customWidth="1"/>
    <col min="9762" max="9762" width="19.42578125" style="1" customWidth="1"/>
    <col min="9763" max="9763" width="13.140625" style="1" customWidth="1"/>
    <col min="9764" max="9764" width="16.42578125" style="1" customWidth="1"/>
    <col min="9765" max="9765" width="15.5703125" style="1" customWidth="1"/>
    <col min="9766" max="9766" width="15.28515625" style="1" customWidth="1"/>
    <col min="9767" max="9767" width="15.140625" style="1" customWidth="1"/>
    <col min="9768" max="9768" width="14" style="1" customWidth="1"/>
    <col min="9769" max="9769" width="9.140625" style="1"/>
    <col min="9770" max="9770" width="15.5703125" style="1" customWidth="1"/>
    <col min="9771" max="9771" width="15" style="1" customWidth="1"/>
    <col min="9772" max="9772" width="18.42578125" style="1" customWidth="1"/>
    <col min="9773" max="9774" width="9.140625" style="1"/>
    <col min="9775" max="9775" width="14.7109375" style="1" customWidth="1"/>
    <col min="9776" max="9776" width="17" style="1" customWidth="1"/>
    <col min="9777" max="9777" width="16.28515625" style="1" customWidth="1"/>
    <col min="9778" max="10015" width="9.140625" style="1"/>
    <col min="10016" max="10016" width="16.7109375" style="1" customWidth="1"/>
    <col min="10017" max="10017" width="28.28515625" style="1" customWidth="1"/>
    <col min="10018" max="10018" width="19.42578125" style="1" customWidth="1"/>
    <col min="10019" max="10019" width="13.140625" style="1" customWidth="1"/>
    <col min="10020" max="10020" width="16.42578125" style="1" customWidth="1"/>
    <col min="10021" max="10021" width="15.5703125" style="1" customWidth="1"/>
    <col min="10022" max="10022" width="15.28515625" style="1" customWidth="1"/>
    <col min="10023" max="10023" width="15.140625" style="1" customWidth="1"/>
    <col min="10024" max="10024" width="14" style="1" customWidth="1"/>
    <col min="10025" max="10025" width="9.140625" style="1"/>
    <col min="10026" max="10026" width="15.5703125" style="1" customWidth="1"/>
    <col min="10027" max="10027" width="15" style="1" customWidth="1"/>
    <col min="10028" max="10028" width="18.42578125" style="1" customWidth="1"/>
    <col min="10029" max="10030" width="9.140625" style="1"/>
    <col min="10031" max="10031" width="14.7109375" style="1" customWidth="1"/>
    <col min="10032" max="10032" width="17" style="1" customWidth="1"/>
    <col min="10033" max="10033" width="16.28515625" style="1" customWidth="1"/>
    <col min="10034" max="10271" width="9.140625" style="1"/>
    <col min="10272" max="10272" width="16.7109375" style="1" customWidth="1"/>
    <col min="10273" max="10273" width="28.28515625" style="1" customWidth="1"/>
    <col min="10274" max="10274" width="19.42578125" style="1" customWidth="1"/>
    <col min="10275" max="10275" width="13.140625" style="1" customWidth="1"/>
    <col min="10276" max="10276" width="16.42578125" style="1" customWidth="1"/>
    <col min="10277" max="10277" width="15.5703125" style="1" customWidth="1"/>
    <col min="10278" max="10278" width="15.28515625" style="1" customWidth="1"/>
    <col min="10279" max="10279" width="15.140625" style="1" customWidth="1"/>
    <col min="10280" max="10280" width="14" style="1" customWidth="1"/>
    <col min="10281" max="10281" width="9.140625" style="1"/>
    <col min="10282" max="10282" width="15.5703125" style="1" customWidth="1"/>
    <col min="10283" max="10283" width="15" style="1" customWidth="1"/>
    <col min="10284" max="10284" width="18.42578125" style="1" customWidth="1"/>
    <col min="10285" max="10286" width="9.140625" style="1"/>
    <col min="10287" max="10287" width="14.7109375" style="1" customWidth="1"/>
    <col min="10288" max="10288" width="17" style="1" customWidth="1"/>
    <col min="10289" max="10289" width="16.28515625" style="1" customWidth="1"/>
    <col min="10290" max="10527" width="9.140625" style="1"/>
    <col min="10528" max="10528" width="16.7109375" style="1" customWidth="1"/>
    <col min="10529" max="10529" width="28.28515625" style="1" customWidth="1"/>
    <col min="10530" max="10530" width="19.42578125" style="1" customWidth="1"/>
    <col min="10531" max="10531" width="13.140625" style="1" customWidth="1"/>
    <col min="10532" max="10532" width="16.42578125" style="1" customWidth="1"/>
    <col min="10533" max="10533" width="15.5703125" style="1" customWidth="1"/>
    <col min="10534" max="10534" width="15.28515625" style="1" customWidth="1"/>
    <col min="10535" max="10535" width="15.140625" style="1" customWidth="1"/>
    <col min="10536" max="10536" width="14" style="1" customWidth="1"/>
    <col min="10537" max="10537" width="9.140625" style="1"/>
    <col min="10538" max="10538" width="15.5703125" style="1" customWidth="1"/>
    <col min="10539" max="10539" width="15" style="1" customWidth="1"/>
    <col min="10540" max="10540" width="18.42578125" style="1" customWidth="1"/>
    <col min="10541" max="10542" width="9.140625" style="1"/>
    <col min="10543" max="10543" width="14.7109375" style="1" customWidth="1"/>
    <col min="10544" max="10544" width="17" style="1" customWidth="1"/>
    <col min="10545" max="10545" width="16.28515625" style="1" customWidth="1"/>
    <col min="10546" max="10783" width="9.140625" style="1"/>
    <col min="10784" max="10784" width="16.7109375" style="1" customWidth="1"/>
    <col min="10785" max="10785" width="28.28515625" style="1" customWidth="1"/>
    <col min="10786" max="10786" width="19.42578125" style="1" customWidth="1"/>
    <col min="10787" max="10787" width="13.140625" style="1" customWidth="1"/>
    <col min="10788" max="10788" width="16.42578125" style="1" customWidth="1"/>
    <col min="10789" max="10789" width="15.5703125" style="1" customWidth="1"/>
    <col min="10790" max="10790" width="15.28515625" style="1" customWidth="1"/>
    <col min="10791" max="10791" width="15.140625" style="1" customWidth="1"/>
    <col min="10792" max="10792" width="14" style="1" customWidth="1"/>
    <col min="10793" max="10793" width="9.140625" style="1"/>
    <col min="10794" max="10794" width="15.5703125" style="1" customWidth="1"/>
    <col min="10795" max="10795" width="15" style="1" customWidth="1"/>
    <col min="10796" max="10796" width="18.42578125" style="1" customWidth="1"/>
    <col min="10797" max="10798" width="9.140625" style="1"/>
    <col min="10799" max="10799" width="14.7109375" style="1" customWidth="1"/>
    <col min="10800" max="10800" width="17" style="1" customWidth="1"/>
    <col min="10801" max="10801" width="16.28515625" style="1" customWidth="1"/>
    <col min="10802" max="11039" width="9.140625" style="1"/>
    <col min="11040" max="11040" width="16.7109375" style="1" customWidth="1"/>
    <col min="11041" max="11041" width="28.28515625" style="1" customWidth="1"/>
    <col min="11042" max="11042" width="19.42578125" style="1" customWidth="1"/>
    <col min="11043" max="11043" width="13.140625" style="1" customWidth="1"/>
    <col min="11044" max="11044" width="16.42578125" style="1" customWidth="1"/>
    <col min="11045" max="11045" width="15.5703125" style="1" customWidth="1"/>
    <col min="11046" max="11046" width="15.28515625" style="1" customWidth="1"/>
    <col min="11047" max="11047" width="15.140625" style="1" customWidth="1"/>
    <col min="11048" max="11048" width="14" style="1" customWidth="1"/>
    <col min="11049" max="11049" width="9.140625" style="1"/>
    <col min="11050" max="11050" width="15.5703125" style="1" customWidth="1"/>
    <col min="11051" max="11051" width="15" style="1" customWidth="1"/>
    <col min="11052" max="11052" width="18.42578125" style="1" customWidth="1"/>
    <col min="11053" max="11054" width="9.140625" style="1"/>
    <col min="11055" max="11055" width="14.7109375" style="1" customWidth="1"/>
    <col min="11056" max="11056" width="17" style="1" customWidth="1"/>
    <col min="11057" max="11057" width="16.28515625" style="1" customWidth="1"/>
    <col min="11058" max="11295" width="9.140625" style="1"/>
    <col min="11296" max="11296" width="16.7109375" style="1" customWidth="1"/>
    <col min="11297" max="11297" width="28.28515625" style="1" customWidth="1"/>
    <col min="11298" max="11298" width="19.42578125" style="1" customWidth="1"/>
    <col min="11299" max="11299" width="13.140625" style="1" customWidth="1"/>
    <col min="11300" max="11300" width="16.42578125" style="1" customWidth="1"/>
    <col min="11301" max="11301" width="15.5703125" style="1" customWidth="1"/>
    <col min="11302" max="11302" width="15.28515625" style="1" customWidth="1"/>
    <col min="11303" max="11303" width="15.140625" style="1" customWidth="1"/>
    <col min="11304" max="11304" width="14" style="1" customWidth="1"/>
    <col min="11305" max="11305" width="9.140625" style="1"/>
    <col min="11306" max="11306" width="15.5703125" style="1" customWidth="1"/>
    <col min="11307" max="11307" width="15" style="1" customWidth="1"/>
    <col min="11308" max="11308" width="18.42578125" style="1" customWidth="1"/>
    <col min="11309" max="11310" width="9.140625" style="1"/>
    <col min="11311" max="11311" width="14.7109375" style="1" customWidth="1"/>
    <col min="11312" max="11312" width="17" style="1" customWidth="1"/>
    <col min="11313" max="11313" width="16.28515625" style="1" customWidth="1"/>
    <col min="11314" max="11551" width="9.140625" style="1"/>
    <col min="11552" max="11552" width="16.7109375" style="1" customWidth="1"/>
    <col min="11553" max="11553" width="28.28515625" style="1" customWidth="1"/>
    <col min="11554" max="11554" width="19.42578125" style="1" customWidth="1"/>
    <col min="11555" max="11555" width="13.140625" style="1" customWidth="1"/>
    <col min="11556" max="11556" width="16.42578125" style="1" customWidth="1"/>
    <col min="11557" max="11557" width="15.5703125" style="1" customWidth="1"/>
    <col min="11558" max="11558" width="15.28515625" style="1" customWidth="1"/>
    <col min="11559" max="11559" width="15.140625" style="1" customWidth="1"/>
    <col min="11560" max="11560" width="14" style="1" customWidth="1"/>
    <col min="11561" max="11561" width="9.140625" style="1"/>
    <col min="11562" max="11562" width="15.5703125" style="1" customWidth="1"/>
    <col min="11563" max="11563" width="15" style="1" customWidth="1"/>
    <col min="11564" max="11564" width="18.42578125" style="1" customWidth="1"/>
    <col min="11565" max="11566" width="9.140625" style="1"/>
    <col min="11567" max="11567" width="14.7109375" style="1" customWidth="1"/>
    <col min="11568" max="11568" width="17" style="1" customWidth="1"/>
    <col min="11569" max="11569" width="16.28515625" style="1" customWidth="1"/>
    <col min="11570" max="11807" width="9.140625" style="1"/>
    <col min="11808" max="11808" width="16.7109375" style="1" customWidth="1"/>
    <col min="11809" max="11809" width="28.28515625" style="1" customWidth="1"/>
    <col min="11810" max="11810" width="19.42578125" style="1" customWidth="1"/>
    <col min="11811" max="11811" width="13.140625" style="1" customWidth="1"/>
    <col min="11812" max="11812" width="16.42578125" style="1" customWidth="1"/>
    <col min="11813" max="11813" width="15.5703125" style="1" customWidth="1"/>
    <col min="11814" max="11814" width="15.28515625" style="1" customWidth="1"/>
    <col min="11815" max="11815" width="15.140625" style="1" customWidth="1"/>
    <col min="11816" max="11816" width="14" style="1" customWidth="1"/>
    <col min="11817" max="11817" width="9.140625" style="1"/>
    <col min="11818" max="11818" width="15.5703125" style="1" customWidth="1"/>
    <col min="11819" max="11819" width="15" style="1" customWidth="1"/>
    <col min="11820" max="11820" width="18.42578125" style="1" customWidth="1"/>
    <col min="11821" max="11822" width="9.140625" style="1"/>
    <col min="11823" max="11823" width="14.7109375" style="1" customWidth="1"/>
    <col min="11824" max="11824" width="17" style="1" customWidth="1"/>
    <col min="11825" max="11825" width="16.28515625" style="1" customWidth="1"/>
    <col min="11826" max="12063" width="9.140625" style="1"/>
    <col min="12064" max="12064" width="16.7109375" style="1" customWidth="1"/>
    <col min="12065" max="12065" width="28.28515625" style="1" customWidth="1"/>
    <col min="12066" max="12066" width="19.42578125" style="1" customWidth="1"/>
    <col min="12067" max="12067" width="13.140625" style="1" customWidth="1"/>
    <col min="12068" max="12068" width="16.42578125" style="1" customWidth="1"/>
    <col min="12069" max="12069" width="15.5703125" style="1" customWidth="1"/>
    <col min="12070" max="12070" width="15.28515625" style="1" customWidth="1"/>
    <col min="12071" max="12071" width="15.140625" style="1" customWidth="1"/>
    <col min="12072" max="12072" width="14" style="1" customWidth="1"/>
    <col min="12073" max="12073" width="9.140625" style="1"/>
    <col min="12074" max="12074" width="15.5703125" style="1" customWidth="1"/>
    <col min="12075" max="12075" width="15" style="1" customWidth="1"/>
    <col min="12076" max="12076" width="18.42578125" style="1" customWidth="1"/>
    <col min="12077" max="12078" width="9.140625" style="1"/>
    <col min="12079" max="12079" width="14.7109375" style="1" customWidth="1"/>
    <col min="12080" max="12080" width="17" style="1" customWidth="1"/>
    <col min="12081" max="12081" width="16.28515625" style="1" customWidth="1"/>
    <col min="12082" max="12319" width="9.140625" style="1"/>
    <col min="12320" max="12320" width="16.7109375" style="1" customWidth="1"/>
    <col min="12321" max="12321" width="28.28515625" style="1" customWidth="1"/>
    <col min="12322" max="12322" width="19.42578125" style="1" customWidth="1"/>
    <col min="12323" max="12323" width="13.140625" style="1" customWidth="1"/>
    <col min="12324" max="12324" width="16.42578125" style="1" customWidth="1"/>
    <col min="12325" max="12325" width="15.5703125" style="1" customWidth="1"/>
    <col min="12326" max="12326" width="15.28515625" style="1" customWidth="1"/>
    <col min="12327" max="12327" width="15.140625" style="1" customWidth="1"/>
    <col min="12328" max="12328" width="14" style="1" customWidth="1"/>
    <col min="12329" max="12329" width="9.140625" style="1"/>
    <col min="12330" max="12330" width="15.5703125" style="1" customWidth="1"/>
    <col min="12331" max="12331" width="15" style="1" customWidth="1"/>
    <col min="12332" max="12332" width="18.42578125" style="1" customWidth="1"/>
    <col min="12333" max="12334" width="9.140625" style="1"/>
    <col min="12335" max="12335" width="14.7109375" style="1" customWidth="1"/>
    <col min="12336" max="12336" width="17" style="1" customWidth="1"/>
    <col min="12337" max="12337" width="16.28515625" style="1" customWidth="1"/>
    <col min="12338" max="12575" width="9.140625" style="1"/>
    <col min="12576" max="12576" width="16.7109375" style="1" customWidth="1"/>
    <col min="12577" max="12577" width="28.28515625" style="1" customWidth="1"/>
    <col min="12578" max="12578" width="19.42578125" style="1" customWidth="1"/>
    <col min="12579" max="12579" width="13.140625" style="1" customWidth="1"/>
    <col min="12580" max="12580" width="16.42578125" style="1" customWidth="1"/>
    <col min="12581" max="12581" width="15.5703125" style="1" customWidth="1"/>
    <col min="12582" max="12582" width="15.28515625" style="1" customWidth="1"/>
    <col min="12583" max="12583" width="15.140625" style="1" customWidth="1"/>
    <col min="12584" max="12584" width="14" style="1" customWidth="1"/>
    <col min="12585" max="12585" width="9.140625" style="1"/>
    <col min="12586" max="12586" width="15.5703125" style="1" customWidth="1"/>
    <col min="12587" max="12587" width="15" style="1" customWidth="1"/>
    <col min="12588" max="12588" width="18.42578125" style="1" customWidth="1"/>
    <col min="12589" max="12590" width="9.140625" style="1"/>
    <col min="12591" max="12591" width="14.7109375" style="1" customWidth="1"/>
    <col min="12592" max="12592" width="17" style="1" customWidth="1"/>
    <col min="12593" max="12593" width="16.28515625" style="1" customWidth="1"/>
    <col min="12594" max="12831" width="9.140625" style="1"/>
    <col min="12832" max="12832" width="16.7109375" style="1" customWidth="1"/>
    <col min="12833" max="12833" width="28.28515625" style="1" customWidth="1"/>
    <col min="12834" max="12834" width="19.42578125" style="1" customWidth="1"/>
    <col min="12835" max="12835" width="13.140625" style="1" customWidth="1"/>
    <col min="12836" max="12836" width="16.42578125" style="1" customWidth="1"/>
    <col min="12837" max="12837" width="15.5703125" style="1" customWidth="1"/>
    <col min="12838" max="12838" width="15.28515625" style="1" customWidth="1"/>
    <col min="12839" max="12839" width="15.140625" style="1" customWidth="1"/>
    <col min="12840" max="12840" width="14" style="1" customWidth="1"/>
    <col min="12841" max="12841" width="9.140625" style="1"/>
    <col min="12842" max="12842" width="15.5703125" style="1" customWidth="1"/>
    <col min="12843" max="12843" width="15" style="1" customWidth="1"/>
    <col min="12844" max="12844" width="18.42578125" style="1" customWidth="1"/>
    <col min="12845" max="12846" width="9.140625" style="1"/>
    <col min="12847" max="12847" width="14.7109375" style="1" customWidth="1"/>
    <col min="12848" max="12848" width="17" style="1" customWidth="1"/>
    <col min="12849" max="12849" width="16.28515625" style="1" customWidth="1"/>
    <col min="12850" max="13087" width="9.140625" style="1"/>
    <col min="13088" max="13088" width="16.7109375" style="1" customWidth="1"/>
    <col min="13089" max="13089" width="28.28515625" style="1" customWidth="1"/>
    <col min="13090" max="13090" width="19.42578125" style="1" customWidth="1"/>
    <col min="13091" max="13091" width="13.140625" style="1" customWidth="1"/>
    <col min="13092" max="13092" width="16.42578125" style="1" customWidth="1"/>
    <col min="13093" max="13093" width="15.5703125" style="1" customWidth="1"/>
    <col min="13094" max="13094" width="15.28515625" style="1" customWidth="1"/>
    <col min="13095" max="13095" width="15.140625" style="1" customWidth="1"/>
    <col min="13096" max="13096" width="14" style="1" customWidth="1"/>
    <col min="13097" max="13097" width="9.140625" style="1"/>
    <col min="13098" max="13098" width="15.5703125" style="1" customWidth="1"/>
    <col min="13099" max="13099" width="15" style="1" customWidth="1"/>
    <col min="13100" max="13100" width="18.42578125" style="1" customWidth="1"/>
    <col min="13101" max="13102" width="9.140625" style="1"/>
    <col min="13103" max="13103" width="14.7109375" style="1" customWidth="1"/>
    <col min="13104" max="13104" width="17" style="1" customWidth="1"/>
    <col min="13105" max="13105" width="16.28515625" style="1" customWidth="1"/>
    <col min="13106" max="13343" width="9.140625" style="1"/>
    <col min="13344" max="13344" width="16.7109375" style="1" customWidth="1"/>
    <col min="13345" max="13345" width="28.28515625" style="1" customWidth="1"/>
    <col min="13346" max="13346" width="19.42578125" style="1" customWidth="1"/>
    <col min="13347" max="13347" width="13.140625" style="1" customWidth="1"/>
    <col min="13348" max="13348" width="16.42578125" style="1" customWidth="1"/>
    <col min="13349" max="13349" width="15.5703125" style="1" customWidth="1"/>
    <col min="13350" max="13350" width="15.28515625" style="1" customWidth="1"/>
    <col min="13351" max="13351" width="15.140625" style="1" customWidth="1"/>
    <col min="13352" max="13352" width="14" style="1" customWidth="1"/>
    <col min="13353" max="13353" width="9.140625" style="1"/>
    <col min="13354" max="13354" width="15.5703125" style="1" customWidth="1"/>
    <col min="13355" max="13355" width="15" style="1" customWidth="1"/>
    <col min="13356" max="13356" width="18.42578125" style="1" customWidth="1"/>
    <col min="13357" max="13358" width="9.140625" style="1"/>
    <col min="13359" max="13359" width="14.7109375" style="1" customWidth="1"/>
    <col min="13360" max="13360" width="17" style="1" customWidth="1"/>
    <col min="13361" max="13361" width="16.28515625" style="1" customWidth="1"/>
    <col min="13362" max="13599" width="9.140625" style="1"/>
    <col min="13600" max="13600" width="16.7109375" style="1" customWidth="1"/>
    <col min="13601" max="13601" width="28.28515625" style="1" customWidth="1"/>
    <col min="13602" max="13602" width="19.42578125" style="1" customWidth="1"/>
    <col min="13603" max="13603" width="13.140625" style="1" customWidth="1"/>
    <col min="13604" max="13604" width="16.42578125" style="1" customWidth="1"/>
    <col min="13605" max="13605" width="15.5703125" style="1" customWidth="1"/>
    <col min="13606" max="13606" width="15.28515625" style="1" customWidth="1"/>
    <col min="13607" max="13607" width="15.140625" style="1" customWidth="1"/>
    <col min="13608" max="13608" width="14" style="1" customWidth="1"/>
    <col min="13609" max="13609" width="9.140625" style="1"/>
    <col min="13610" max="13610" width="15.5703125" style="1" customWidth="1"/>
    <col min="13611" max="13611" width="15" style="1" customWidth="1"/>
    <col min="13612" max="13612" width="18.42578125" style="1" customWidth="1"/>
    <col min="13613" max="13614" width="9.140625" style="1"/>
    <col min="13615" max="13615" width="14.7109375" style="1" customWidth="1"/>
    <col min="13616" max="13616" width="17" style="1" customWidth="1"/>
    <col min="13617" max="13617" width="16.28515625" style="1" customWidth="1"/>
    <col min="13618" max="13855" width="9.140625" style="1"/>
    <col min="13856" max="13856" width="16.7109375" style="1" customWidth="1"/>
    <col min="13857" max="13857" width="28.28515625" style="1" customWidth="1"/>
    <col min="13858" max="13858" width="19.42578125" style="1" customWidth="1"/>
    <col min="13859" max="13859" width="13.140625" style="1" customWidth="1"/>
    <col min="13860" max="13860" width="16.42578125" style="1" customWidth="1"/>
    <col min="13861" max="13861" width="15.5703125" style="1" customWidth="1"/>
    <col min="13862" max="13862" width="15.28515625" style="1" customWidth="1"/>
    <col min="13863" max="13863" width="15.140625" style="1" customWidth="1"/>
    <col min="13864" max="13864" width="14" style="1" customWidth="1"/>
    <col min="13865" max="13865" width="9.140625" style="1"/>
    <col min="13866" max="13866" width="15.5703125" style="1" customWidth="1"/>
    <col min="13867" max="13867" width="15" style="1" customWidth="1"/>
    <col min="13868" max="13868" width="18.42578125" style="1" customWidth="1"/>
    <col min="13869" max="13870" width="9.140625" style="1"/>
    <col min="13871" max="13871" width="14.7109375" style="1" customWidth="1"/>
    <col min="13872" max="13872" width="17" style="1" customWidth="1"/>
    <col min="13873" max="13873" width="16.28515625" style="1" customWidth="1"/>
    <col min="13874" max="14111" width="9.140625" style="1"/>
    <col min="14112" max="14112" width="16.7109375" style="1" customWidth="1"/>
    <col min="14113" max="14113" width="28.28515625" style="1" customWidth="1"/>
    <col min="14114" max="14114" width="19.42578125" style="1" customWidth="1"/>
    <col min="14115" max="14115" width="13.140625" style="1" customWidth="1"/>
    <col min="14116" max="14116" width="16.42578125" style="1" customWidth="1"/>
    <col min="14117" max="14117" width="15.5703125" style="1" customWidth="1"/>
    <col min="14118" max="14118" width="15.28515625" style="1" customWidth="1"/>
    <col min="14119" max="14119" width="15.140625" style="1" customWidth="1"/>
    <col min="14120" max="14120" width="14" style="1" customWidth="1"/>
    <col min="14121" max="14121" width="9.140625" style="1"/>
    <col min="14122" max="14122" width="15.5703125" style="1" customWidth="1"/>
    <col min="14123" max="14123" width="15" style="1" customWidth="1"/>
    <col min="14124" max="14124" width="18.42578125" style="1" customWidth="1"/>
    <col min="14125" max="14126" width="9.140625" style="1"/>
    <col min="14127" max="14127" width="14.7109375" style="1" customWidth="1"/>
    <col min="14128" max="14128" width="17" style="1" customWidth="1"/>
    <col min="14129" max="14129" width="16.28515625" style="1" customWidth="1"/>
    <col min="14130" max="14367" width="9.140625" style="1"/>
    <col min="14368" max="14368" width="16.7109375" style="1" customWidth="1"/>
    <col min="14369" max="14369" width="28.28515625" style="1" customWidth="1"/>
    <col min="14370" max="14370" width="19.42578125" style="1" customWidth="1"/>
    <col min="14371" max="14371" width="13.140625" style="1" customWidth="1"/>
    <col min="14372" max="14372" width="16.42578125" style="1" customWidth="1"/>
    <col min="14373" max="14373" width="15.5703125" style="1" customWidth="1"/>
    <col min="14374" max="14374" width="15.28515625" style="1" customWidth="1"/>
    <col min="14375" max="14375" width="15.140625" style="1" customWidth="1"/>
    <col min="14376" max="14376" width="14" style="1" customWidth="1"/>
    <col min="14377" max="14377" width="9.140625" style="1"/>
    <col min="14378" max="14378" width="15.5703125" style="1" customWidth="1"/>
    <col min="14379" max="14379" width="15" style="1" customWidth="1"/>
    <col min="14380" max="14380" width="18.42578125" style="1" customWidth="1"/>
    <col min="14381" max="14382" width="9.140625" style="1"/>
    <col min="14383" max="14383" width="14.7109375" style="1" customWidth="1"/>
    <col min="14384" max="14384" width="17" style="1" customWidth="1"/>
    <col min="14385" max="14385" width="16.28515625" style="1" customWidth="1"/>
    <col min="14386" max="14623" width="9.140625" style="1"/>
    <col min="14624" max="14624" width="16.7109375" style="1" customWidth="1"/>
    <col min="14625" max="14625" width="28.28515625" style="1" customWidth="1"/>
    <col min="14626" max="14626" width="19.42578125" style="1" customWidth="1"/>
    <col min="14627" max="14627" width="13.140625" style="1" customWidth="1"/>
    <col min="14628" max="14628" width="16.42578125" style="1" customWidth="1"/>
    <col min="14629" max="14629" width="15.5703125" style="1" customWidth="1"/>
    <col min="14630" max="14630" width="15.28515625" style="1" customWidth="1"/>
    <col min="14631" max="14631" width="15.140625" style="1" customWidth="1"/>
    <col min="14632" max="14632" width="14" style="1" customWidth="1"/>
    <col min="14633" max="14633" width="9.140625" style="1"/>
    <col min="14634" max="14634" width="15.5703125" style="1" customWidth="1"/>
    <col min="14635" max="14635" width="15" style="1" customWidth="1"/>
    <col min="14636" max="14636" width="18.42578125" style="1" customWidth="1"/>
    <col min="14637" max="14638" width="9.140625" style="1"/>
    <col min="14639" max="14639" width="14.7109375" style="1" customWidth="1"/>
    <col min="14640" max="14640" width="17" style="1" customWidth="1"/>
    <col min="14641" max="14641" width="16.28515625" style="1" customWidth="1"/>
    <col min="14642" max="14879" width="9.140625" style="1"/>
    <col min="14880" max="14880" width="16.7109375" style="1" customWidth="1"/>
    <col min="14881" max="14881" width="28.28515625" style="1" customWidth="1"/>
    <col min="14882" max="14882" width="19.42578125" style="1" customWidth="1"/>
    <col min="14883" max="14883" width="13.140625" style="1" customWidth="1"/>
    <col min="14884" max="14884" width="16.42578125" style="1" customWidth="1"/>
    <col min="14885" max="14885" width="15.5703125" style="1" customWidth="1"/>
    <col min="14886" max="14886" width="15.28515625" style="1" customWidth="1"/>
    <col min="14887" max="14887" width="15.140625" style="1" customWidth="1"/>
    <col min="14888" max="14888" width="14" style="1" customWidth="1"/>
    <col min="14889" max="14889" width="9.140625" style="1"/>
    <col min="14890" max="14890" width="15.5703125" style="1" customWidth="1"/>
    <col min="14891" max="14891" width="15" style="1" customWidth="1"/>
    <col min="14892" max="14892" width="18.42578125" style="1" customWidth="1"/>
    <col min="14893" max="14894" width="9.140625" style="1"/>
    <col min="14895" max="14895" width="14.7109375" style="1" customWidth="1"/>
    <col min="14896" max="14896" width="17" style="1" customWidth="1"/>
    <col min="14897" max="14897" width="16.28515625" style="1" customWidth="1"/>
    <col min="14898" max="15135" width="9.140625" style="1"/>
    <col min="15136" max="15136" width="16.7109375" style="1" customWidth="1"/>
    <col min="15137" max="15137" width="28.28515625" style="1" customWidth="1"/>
    <col min="15138" max="15138" width="19.42578125" style="1" customWidth="1"/>
    <col min="15139" max="15139" width="13.140625" style="1" customWidth="1"/>
    <col min="15140" max="15140" width="16.42578125" style="1" customWidth="1"/>
    <col min="15141" max="15141" width="15.5703125" style="1" customWidth="1"/>
    <col min="15142" max="15142" width="15.28515625" style="1" customWidth="1"/>
    <col min="15143" max="15143" width="15.140625" style="1" customWidth="1"/>
    <col min="15144" max="15144" width="14" style="1" customWidth="1"/>
    <col min="15145" max="15145" width="9.140625" style="1"/>
    <col min="15146" max="15146" width="15.5703125" style="1" customWidth="1"/>
    <col min="15147" max="15147" width="15" style="1" customWidth="1"/>
    <col min="15148" max="15148" width="18.42578125" style="1" customWidth="1"/>
    <col min="15149" max="15150" width="9.140625" style="1"/>
    <col min="15151" max="15151" width="14.7109375" style="1" customWidth="1"/>
    <col min="15152" max="15152" width="17" style="1" customWidth="1"/>
    <col min="15153" max="15153" width="16.28515625" style="1" customWidth="1"/>
    <col min="15154" max="15391" width="9.140625" style="1"/>
    <col min="15392" max="15392" width="16.7109375" style="1" customWidth="1"/>
    <col min="15393" max="15393" width="28.28515625" style="1" customWidth="1"/>
    <col min="15394" max="15394" width="19.42578125" style="1" customWidth="1"/>
    <col min="15395" max="15395" width="13.140625" style="1" customWidth="1"/>
    <col min="15396" max="15396" width="16.42578125" style="1" customWidth="1"/>
    <col min="15397" max="15397" width="15.5703125" style="1" customWidth="1"/>
    <col min="15398" max="15398" width="15.28515625" style="1" customWidth="1"/>
    <col min="15399" max="15399" width="15.140625" style="1" customWidth="1"/>
    <col min="15400" max="15400" width="14" style="1" customWidth="1"/>
    <col min="15401" max="15401" width="9.140625" style="1"/>
    <col min="15402" max="15402" width="15.5703125" style="1" customWidth="1"/>
    <col min="15403" max="15403" width="15" style="1" customWidth="1"/>
    <col min="15404" max="15404" width="18.42578125" style="1" customWidth="1"/>
    <col min="15405" max="15406" width="9.140625" style="1"/>
    <col min="15407" max="15407" width="14.7109375" style="1" customWidth="1"/>
    <col min="15408" max="15408" width="17" style="1" customWidth="1"/>
    <col min="15409" max="15409" width="16.28515625" style="1" customWidth="1"/>
    <col min="15410" max="15647" width="9.140625" style="1"/>
    <col min="15648" max="15648" width="16.7109375" style="1" customWidth="1"/>
    <col min="15649" max="15649" width="28.28515625" style="1" customWidth="1"/>
    <col min="15650" max="15650" width="19.42578125" style="1" customWidth="1"/>
    <col min="15651" max="15651" width="13.140625" style="1" customWidth="1"/>
    <col min="15652" max="15652" width="16.42578125" style="1" customWidth="1"/>
    <col min="15653" max="15653" width="15.5703125" style="1" customWidth="1"/>
    <col min="15654" max="15654" width="15.28515625" style="1" customWidth="1"/>
    <col min="15655" max="15655" width="15.140625" style="1" customWidth="1"/>
    <col min="15656" max="15656" width="14" style="1" customWidth="1"/>
    <col min="15657" max="15657" width="9.140625" style="1"/>
    <col min="15658" max="15658" width="15.5703125" style="1" customWidth="1"/>
    <col min="15659" max="15659" width="15" style="1" customWidth="1"/>
    <col min="15660" max="15660" width="18.42578125" style="1" customWidth="1"/>
    <col min="15661" max="15662" width="9.140625" style="1"/>
    <col min="15663" max="15663" width="14.7109375" style="1" customWidth="1"/>
    <col min="15664" max="15664" width="17" style="1" customWidth="1"/>
    <col min="15665" max="15665" width="16.28515625" style="1" customWidth="1"/>
    <col min="15666" max="15903" width="9.140625" style="1"/>
    <col min="15904" max="15904" width="16.7109375" style="1" customWidth="1"/>
    <col min="15905" max="15905" width="28.28515625" style="1" customWidth="1"/>
    <col min="15906" max="15906" width="19.42578125" style="1" customWidth="1"/>
    <col min="15907" max="15907" width="13.140625" style="1" customWidth="1"/>
    <col min="15908" max="15908" width="16.42578125" style="1" customWidth="1"/>
    <col min="15909" max="15909" width="15.5703125" style="1" customWidth="1"/>
    <col min="15910" max="15910" width="15.28515625" style="1" customWidth="1"/>
    <col min="15911" max="15911" width="15.140625" style="1" customWidth="1"/>
    <col min="15912" max="15912" width="14" style="1" customWidth="1"/>
    <col min="15913" max="15913" width="9.140625" style="1"/>
    <col min="15914" max="15914" width="15.5703125" style="1" customWidth="1"/>
    <col min="15915" max="15915" width="15" style="1" customWidth="1"/>
    <col min="15916" max="15916" width="18.42578125" style="1" customWidth="1"/>
    <col min="15917" max="15918" width="9.140625" style="1"/>
    <col min="15919" max="15919" width="14.7109375" style="1" customWidth="1"/>
    <col min="15920" max="15920" width="17" style="1" customWidth="1"/>
    <col min="15921" max="15921" width="16.28515625" style="1" customWidth="1"/>
    <col min="15922" max="16159" width="9.140625" style="1"/>
    <col min="16160" max="16160" width="16.7109375" style="1" customWidth="1"/>
    <col min="16161" max="16161" width="28.28515625" style="1" customWidth="1"/>
    <col min="16162" max="16162" width="19.42578125" style="1" customWidth="1"/>
    <col min="16163" max="16163" width="13.140625" style="1" customWidth="1"/>
    <col min="16164" max="16164" width="16.42578125" style="1" customWidth="1"/>
    <col min="16165" max="16165" width="15.5703125" style="1" customWidth="1"/>
    <col min="16166" max="16166" width="15.28515625" style="1" customWidth="1"/>
    <col min="16167" max="16167" width="15.140625" style="1" customWidth="1"/>
    <col min="16168" max="16168" width="14" style="1" customWidth="1"/>
    <col min="16169" max="16169" width="9.140625" style="1"/>
    <col min="16170" max="16170" width="15.5703125" style="1" customWidth="1"/>
    <col min="16171" max="16171" width="15" style="1" customWidth="1"/>
    <col min="16172" max="16172" width="18.42578125" style="1" customWidth="1"/>
    <col min="16173" max="16174" width="9.140625" style="1"/>
    <col min="16175" max="16175" width="14.7109375" style="1" customWidth="1"/>
    <col min="16176" max="16176" width="17" style="1" customWidth="1"/>
    <col min="16177" max="16177" width="16.28515625" style="1" customWidth="1"/>
    <col min="16178" max="16384" width="11.42578125" style="1"/>
  </cols>
  <sheetData>
    <row r="1" spans="1:49" ht="38.25" customHeight="1" x14ac:dyDescent="0.15">
      <c r="C1" s="330" t="s">
        <v>356</v>
      </c>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92"/>
      <c r="AS1" s="92"/>
      <c r="AT1" s="92"/>
      <c r="AU1" s="92"/>
      <c r="AV1" s="92"/>
      <c r="AW1" s="92"/>
    </row>
    <row r="2" spans="1:49" ht="38.25" customHeight="1" thickBot="1" x14ac:dyDescent="0.2">
      <c r="C2" s="331" t="s">
        <v>357</v>
      </c>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row>
    <row r="3" spans="1:49" ht="20.45" customHeight="1" thickBot="1" x14ac:dyDescent="0.2">
      <c r="C3" s="333" t="s">
        <v>358</v>
      </c>
      <c r="D3" s="334"/>
      <c r="E3" s="334"/>
      <c r="F3" s="334"/>
      <c r="G3" s="334"/>
      <c r="H3" s="334"/>
      <c r="I3" s="334"/>
      <c r="J3" s="334"/>
      <c r="K3" s="334"/>
      <c r="L3" s="334"/>
      <c r="M3" s="334"/>
      <c r="N3" s="334"/>
      <c r="O3" s="334"/>
      <c r="P3" s="334"/>
      <c r="Q3" s="334"/>
      <c r="R3" s="337" t="s">
        <v>359</v>
      </c>
      <c r="S3" s="338"/>
      <c r="T3" s="338"/>
      <c r="U3" s="338"/>
      <c r="V3" s="338"/>
      <c r="W3" s="338"/>
      <c r="X3" s="338"/>
      <c r="Y3" s="338"/>
      <c r="Z3" s="338"/>
      <c r="AA3" s="338"/>
      <c r="AB3" s="339"/>
      <c r="AC3" s="340" t="s">
        <v>360</v>
      </c>
      <c r="AD3" s="341"/>
      <c r="AE3" s="341"/>
      <c r="AF3" s="341"/>
      <c r="AG3" s="341"/>
      <c r="AH3" s="341"/>
      <c r="AI3" s="341"/>
      <c r="AJ3" s="341"/>
      <c r="AK3" s="341"/>
      <c r="AL3" s="341"/>
      <c r="AM3" s="341"/>
      <c r="AN3" s="341"/>
      <c r="AO3" s="342"/>
      <c r="AP3" s="343" t="s">
        <v>361</v>
      </c>
      <c r="AQ3" s="344"/>
    </row>
    <row r="4" spans="1:49" ht="24" customHeight="1" thickBot="1" x14ac:dyDescent="0.2">
      <c r="C4" s="335"/>
      <c r="D4" s="336"/>
      <c r="E4" s="336"/>
      <c r="F4" s="336"/>
      <c r="G4" s="336"/>
      <c r="H4" s="336"/>
      <c r="I4" s="336"/>
      <c r="J4" s="336"/>
      <c r="K4" s="336"/>
      <c r="L4" s="336"/>
      <c r="M4" s="336"/>
      <c r="N4" s="336"/>
      <c r="O4" s="336"/>
      <c r="P4" s="336"/>
      <c r="Q4" s="336"/>
      <c r="R4" s="345" t="s">
        <v>362</v>
      </c>
      <c r="S4" s="346"/>
      <c r="T4" s="346"/>
      <c r="U4" s="346"/>
      <c r="V4" s="347"/>
      <c r="W4" s="345" t="s">
        <v>363</v>
      </c>
      <c r="X4" s="346"/>
      <c r="Y4" s="346"/>
      <c r="Z4" s="346"/>
      <c r="AA4" s="346"/>
      <c r="AB4" s="346"/>
      <c r="AC4" s="348" t="s">
        <v>364</v>
      </c>
      <c r="AD4" s="351" t="s">
        <v>363</v>
      </c>
      <c r="AE4" s="352"/>
      <c r="AF4" s="352"/>
      <c r="AG4" s="352"/>
      <c r="AH4" s="352"/>
      <c r="AI4" s="352"/>
      <c r="AJ4" s="352"/>
      <c r="AK4" s="352"/>
      <c r="AL4" s="352"/>
      <c r="AM4" s="352"/>
      <c r="AN4" s="352"/>
      <c r="AO4" s="353"/>
      <c r="AP4" s="354" t="s">
        <v>365</v>
      </c>
      <c r="AQ4" s="357" t="s">
        <v>366</v>
      </c>
    </row>
    <row r="5" spans="1:49" s="138" customFormat="1" ht="61.5" customHeight="1" x14ac:dyDescent="0.25">
      <c r="A5" s="326" t="s">
        <v>367</v>
      </c>
      <c r="B5" s="328" t="s">
        <v>368</v>
      </c>
      <c r="C5" s="360" t="s">
        <v>369</v>
      </c>
      <c r="D5" s="326" t="s">
        <v>370</v>
      </c>
      <c r="E5" s="324" t="s">
        <v>371</v>
      </c>
      <c r="F5" s="324" t="s">
        <v>235</v>
      </c>
      <c r="G5" s="324" t="s">
        <v>245</v>
      </c>
      <c r="H5" s="324" t="s">
        <v>261</v>
      </c>
      <c r="I5" s="324" t="s">
        <v>372</v>
      </c>
      <c r="J5" s="324" t="s">
        <v>297</v>
      </c>
      <c r="K5" s="324" t="s">
        <v>373</v>
      </c>
      <c r="L5" s="324" t="s">
        <v>316</v>
      </c>
      <c r="M5" s="328" t="s">
        <v>374</v>
      </c>
      <c r="N5" s="328" t="s">
        <v>375</v>
      </c>
      <c r="O5" s="328" t="s">
        <v>376</v>
      </c>
      <c r="P5" s="328" t="s">
        <v>377</v>
      </c>
      <c r="Q5" s="362" t="s">
        <v>378</v>
      </c>
      <c r="R5" s="364" t="s">
        <v>379</v>
      </c>
      <c r="S5" s="326" t="s">
        <v>380</v>
      </c>
      <c r="T5" s="326" t="s">
        <v>381</v>
      </c>
      <c r="U5" s="326" t="s">
        <v>382</v>
      </c>
      <c r="V5" s="367" t="s">
        <v>383</v>
      </c>
      <c r="W5" s="369" t="s">
        <v>384</v>
      </c>
      <c r="X5" s="370" t="s">
        <v>385</v>
      </c>
      <c r="Y5" s="328" t="s">
        <v>386</v>
      </c>
      <c r="Z5" s="370" t="s">
        <v>387</v>
      </c>
      <c r="AA5" s="372" t="s">
        <v>388</v>
      </c>
      <c r="AB5" s="373"/>
      <c r="AC5" s="349"/>
      <c r="AD5" s="374" t="s">
        <v>389</v>
      </c>
      <c r="AE5" s="328"/>
      <c r="AF5" s="328"/>
      <c r="AG5" s="328" t="s">
        <v>390</v>
      </c>
      <c r="AH5" s="328"/>
      <c r="AI5" s="328"/>
      <c r="AJ5" s="375" t="s">
        <v>391</v>
      </c>
      <c r="AK5" s="375" t="s">
        <v>392</v>
      </c>
      <c r="AL5" s="375" t="s">
        <v>393</v>
      </c>
      <c r="AM5" s="370" t="s">
        <v>387</v>
      </c>
      <c r="AN5" s="372" t="s">
        <v>388</v>
      </c>
      <c r="AO5" s="377"/>
      <c r="AP5" s="355"/>
      <c r="AQ5" s="358"/>
    </row>
    <row r="6" spans="1:49" s="138" customFormat="1" ht="84" customHeight="1" thickBot="1" x14ac:dyDescent="0.3">
      <c r="A6" s="327" t="s">
        <v>394</v>
      </c>
      <c r="B6" s="329" t="s">
        <v>68</v>
      </c>
      <c r="C6" s="361"/>
      <c r="D6" s="327"/>
      <c r="E6" s="325"/>
      <c r="F6" s="325"/>
      <c r="G6" s="325"/>
      <c r="H6" s="325"/>
      <c r="I6" s="325"/>
      <c r="J6" s="325"/>
      <c r="K6" s="325"/>
      <c r="L6" s="325"/>
      <c r="M6" s="329"/>
      <c r="N6" s="329"/>
      <c r="O6" s="329"/>
      <c r="P6" s="329"/>
      <c r="Q6" s="363"/>
      <c r="R6" s="365"/>
      <c r="S6" s="366"/>
      <c r="T6" s="366"/>
      <c r="U6" s="366"/>
      <c r="V6" s="368"/>
      <c r="W6" s="356"/>
      <c r="X6" s="371"/>
      <c r="Y6" s="329"/>
      <c r="Z6" s="371" t="s">
        <v>395</v>
      </c>
      <c r="AA6" s="143" t="s">
        <v>396</v>
      </c>
      <c r="AB6" s="145" t="s">
        <v>397</v>
      </c>
      <c r="AC6" s="350"/>
      <c r="AD6" s="183" t="s">
        <v>384</v>
      </c>
      <c r="AE6" s="143" t="s">
        <v>385</v>
      </c>
      <c r="AF6" s="182" t="s">
        <v>386</v>
      </c>
      <c r="AG6" s="143" t="s">
        <v>384</v>
      </c>
      <c r="AH6" s="143" t="s">
        <v>385</v>
      </c>
      <c r="AI6" s="182" t="s">
        <v>386</v>
      </c>
      <c r="AJ6" s="376"/>
      <c r="AK6" s="376"/>
      <c r="AL6" s="376"/>
      <c r="AM6" s="371" t="s">
        <v>395</v>
      </c>
      <c r="AN6" s="143" t="s">
        <v>396</v>
      </c>
      <c r="AO6" s="181" t="s">
        <v>397</v>
      </c>
      <c r="AP6" s="356"/>
      <c r="AQ6" s="359"/>
    </row>
    <row r="7" spans="1:49" ht="21" customHeight="1" thickBot="1" x14ac:dyDescent="0.2">
      <c r="A7" s="93"/>
      <c r="B7" s="93"/>
      <c r="C7" s="93"/>
      <c r="D7" s="184"/>
      <c r="E7" s="184"/>
      <c r="F7" s="184"/>
      <c r="G7" s="184"/>
      <c r="H7" s="184"/>
      <c r="I7" s="184"/>
      <c r="J7" s="184"/>
      <c r="K7" s="184"/>
      <c r="L7" s="184"/>
      <c r="M7" s="93"/>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row>
    <row r="8" spans="1:49" ht="36.75" customHeight="1" x14ac:dyDescent="0.15">
      <c r="A8" s="158" t="s">
        <v>398</v>
      </c>
      <c r="B8" s="109" t="s">
        <v>399</v>
      </c>
      <c r="C8" s="109" t="s">
        <v>400</v>
      </c>
      <c r="D8" s="185" t="s">
        <v>401</v>
      </c>
      <c r="E8" s="109" t="str">
        <f>+_xlfn.CONCAT(F8," ",G8," ",H8, " ",I8," ",J8," ",K8," ",L8)</f>
        <v xml:space="preserve">I.1.A.1      </v>
      </c>
      <c r="F8" s="109" t="s">
        <v>240</v>
      </c>
      <c r="G8" s="109"/>
      <c r="H8" s="109"/>
      <c r="I8" s="109"/>
      <c r="J8" s="109"/>
      <c r="K8" s="109"/>
      <c r="L8" s="109"/>
      <c r="M8" s="109" t="s">
        <v>402</v>
      </c>
      <c r="N8" s="109" t="s">
        <v>403</v>
      </c>
      <c r="O8" s="139" t="s">
        <v>404</v>
      </c>
      <c r="P8" s="109" t="s">
        <v>405</v>
      </c>
      <c r="Q8" s="153">
        <v>6</v>
      </c>
      <c r="R8" s="95"/>
      <c r="S8" s="109"/>
      <c r="T8" s="94"/>
      <c r="U8" s="94"/>
      <c r="V8" s="96"/>
      <c r="W8" s="107"/>
      <c r="X8" s="108"/>
      <c r="Y8" s="110"/>
      <c r="Z8" s="108"/>
      <c r="AA8" s="108"/>
      <c r="AB8" s="146"/>
      <c r="AC8" s="147" t="s">
        <v>406</v>
      </c>
      <c r="AD8" s="112">
        <v>0</v>
      </c>
      <c r="AE8" s="113">
        <v>0</v>
      </c>
      <c r="AF8" s="111">
        <f>+AD8+AE8</f>
        <v>0</v>
      </c>
      <c r="AG8" s="113">
        <v>0</v>
      </c>
      <c r="AH8" s="113">
        <v>220</v>
      </c>
      <c r="AI8" s="115">
        <f>+AG8+AH8</f>
        <v>220</v>
      </c>
      <c r="AJ8" s="108">
        <f>+AD8+AG8</f>
        <v>0</v>
      </c>
      <c r="AK8" s="108">
        <f>+AE8+AH8</f>
        <v>220</v>
      </c>
      <c r="AL8" s="115">
        <f>+AJ8+AK8</f>
        <v>220</v>
      </c>
      <c r="AM8" s="113" t="s">
        <v>407</v>
      </c>
      <c r="AN8" s="113">
        <v>0</v>
      </c>
      <c r="AO8" s="156">
        <v>0</v>
      </c>
      <c r="AP8" s="149" t="s">
        <v>408</v>
      </c>
      <c r="AQ8" s="150" t="s">
        <v>409</v>
      </c>
    </row>
    <row r="9" spans="1:49" ht="30.75" customHeight="1" x14ac:dyDescent="0.15">
      <c r="A9" s="158" t="s">
        <v>410</v>
      </c>
      <c r="B9" s="109" t="s">
        <v>411</v>
      </c>
      <c r="C9" s="109" t="s">
        <v>412</v>
      </c>
      <c r="D9" s="185" t="s">
        <v>413</v>
      </c>
      <c r="E9" s="109" t="str">
        <f t="shared" ref="E9:E72" si="0">+_xlfn.CONCAT(F9," ",G9," ",H9, " ",I9," ",J9," ",K9," ",L9)</f>
        <v xml:space="preserve">I.1.A.1      </v>
      </c>
      <c r="F9" s="109" t="s">
        <v>240</v>
      </c>
      <c r="G9" s="109"/>
      <c r="H9" s="109"/>
      <c r="I9" s="109"/>
      <c r="J9" s="109"/>
      <c r="K9" s="109"/>
      <c r="L9" s="109"/>
      <c r="M9" s="109" t="s">
        <v>402</v>
      </c>
      <c r="N9" s="109" t="s">
        <v>403</v>
      </c>
      <c r="O9" s="139" t="s">
        <v>404</v>
      </c>
      <c r="P9" s="109" t="s">
        <v>414</v>
      </c>
      <c r="Q9" s="153">
        <v>3</v>
      </c>
      <c r="R9" s="114"/>
      <c r="S9" s="109"/>
      <c r="T9" s="109"/>
      <c r="U9" s="109"/>
      <c r="V9" s="151"/>
      <c r="W9" s="107"/>
      <c r="X9" s="108"/>
      <c r="Y9" s="110"/>
      <c r="Z9" s="108"/>
      <c r="AA9" s="108"/>
      <c r="AB9" s="146"/>
      <c r="AC9" s="147" t="s">
        <v>406</v>
      </c>
      <c r="AD9" s="112">
        <v>0</v>
      </c>
      <c r="AE9" s="113">
        <v>0</v>
      </c>
      <c r="AF9" s="111">
        <f>+AD9+AE9</f>
        <v>0</v>
      </c>
      <c r="AG9" s="113">
        <v>0</v>
      </c>
      <c r="AH9" s="113">
        <v>51</v>
      </c>
      <c r="AI9" s="115">
        <f>+AG9+AH9</f>
        <v>51</v>
      </c>
      <c r="AJ9" s="108">
        <f t="shared" ref="AJ9:AJ62" si="1">+AD9+AG9</f>
        <v>0</v>
      </c>
      <c r="AK9" s="108">
        <f t="shared" ref="AK9:AK62" si="2">+AE9+AH9</f>
        <v>51</v>
      </c>
      <c r="AL9" s="115">
        <f t="shared" ref="AL9:AL62" si="3">+AJ9+AK9</f>
        <v>51</v>
      </c>
      <c r="AM9" s="113" t="s">
        <v>407</v>
      </c>
      <c r="AN9" s="113">
        <v>0</v>
      </c>
      <c r="AO9" s="156">
        <v>0</v>
      </c>
      <c r="AP9" s="149" t="s">
        <v>408</v>
      </c>
      <c r="AQ9" s="150" t="s">
        <v>409</v>
      </c>
    </row>
    <row r="10" spans="1:49" ht="30.75" customHeight="1" x14ac:dyDescent="0.15">
      <c r="A10" s="158" t="s">
        <v>415</v>
      </c>
      <c r="B10" s="109" t="s">
        <v>416</v>
      </c>
      <c r="C10" s="109" t="s">
        <v>417</v>
      </c>
      <c r="D10" s="185" t="s">
        <v>418</v>
      </c>
      <c r="E10" s="109" t="str">
        <f t="shared" si="0"/>
        <v xml:space="preserve">I.1.A.1      </v>
      </c>
      <c r="F10" s="109" t="s">
        <v>240</v>
      </c>
      <c r="G10" s="109"/>
      <c r="H10" s="109"/>
      <c r="I10" s="109"/>
      <c r="J10" s="109"/>
      <c r="K10" s="109"/>
      <c r="L10" s="109"/>
      <c r="M10" s="109" t="s">
        <v>402</v>
      </c>
      <c r="N10" s="109" t="s">
        <v>403</v>
      </c>
      <c r="O10" s="139" t="s">
        <v>404</v>
      </c>
      <c r="P10" s="109" t="s">
        <v>414</v>
      </c>
      <c r="Q10" s="153">
        <v>30</v>
      </c>
      <c r="R10" s="95"/>
      <c r="S10" s="109"/>
      <c r="T10" s="94"/>
      <c r="U10" s="94"/>
      <c r="V10" s="96"/>
      <c r="W10" s="107"/>
      <c r="X10" s="108"/>
      <c r="Y10" s="110"/>
      <c r="Z10" s="108"/>
      <c r="AA10" s="108"/>
      <c r="AB10" s="146"/>
      <c r="AC10" s="147" t="s">
        <v>406</v>
      </c>
      <c r="AD10" s="112">
        <v>0</v>
      </c>
      <c r="AE10" s="113">
        <v>0</v>
      </c>
      <c r="AF10" s="111">
        <f t="shared" ref="AF10:AF63" si="4">+AD10+AE10</f>
        <v>0</v>
      </c>
      <c r="AG10" s="113">
        <v>0</v>
      </c>
      <c r="AH10" s="113">
        <v>2</v>
      </c>
      <c r="AI10" s="115">
        <f t="shared" ref="AI10:AI63" si="5">+AG10+AH10</f>
        <v>2</v>
      </c>
      <c r="AJ10" s="108">
        <f t="shared" si="1"/>
        <v>0</v>
      </c>
      <c r="AK10" s="108">
        <f t="shared" si="2"/>
        <v>2</v>
      </c>
      <c r="AL10" s="115">
        <f t="shared" si="3"/>
        <v>2</v>
      </c>
      <c r="AM10" s="113" t="s">
        <v>407</v>
      </c>
      <c r="AN10" s="113">
        <v>0</v>
      </c>
      <c r="AO10" s="156">
        <v>0</v>
      </c>
      <c r="AP10" s="149" t="s">
        <v>408</v>
      </c>
      <c r="AQ10" s="150" t="s">
        <v>409</v>
      </c>
    </row>
    <row r="11" spans="1:49" ht="30.75" customHeight="1" x14ac:dyDescent="0.15">
      <c r="A11" s="158" t="s">
        <v>415</v>
      </c>
      <c r="B11" s="109" t="s">
        <v>416</v>
      </c>
      <c r="C11" s="109" t="s">
        <v>417</v>
      </c>
      <c r="D11" s="185" t="s">
        <v>419</v>
      </c>
      <c r="E11" s="109" t="str">
        <f t="shared" si="0"/>
        <v xml:space="preserve">I.1.A.1      </v>
      </c>
      <c r="F11" s="109" t="s">
        <v>240</v>
      </c>
      <c r="G11" s="109"/>
      <c r="H11" s="109"/>
      <c r="I11" s="109"/>
      <c r="J11" s="109"/>
      <c r="K11" s="109"/>
      <c r="L11" s="109"/>
      <c r="M11" s="109" t="s">
        <v>402</v>
      </c>
      <c r="N11" s="109" t="s">
        <v>403</v>
      </c>
      <c r="O11" s="139" t="s">
        <v>404</v>
      </c>
      <c r="P11" s="109" t="s">
        <v>414</v>
      </c>
      <c r="Q11" s="153">
        <v>30</v>
      </c>
      <c r="R11" s="95"/>
      <c r="S11" s="109"/>
      <c r="T11" s="94"/>
      <c r="U11" s="94"/>
      <c r="V11" s="96"/>
      <c r="W11" s="107"/>
      <c r="X11" s="108"/>
      <c r="Y11" s="110"/>
      <c r="Z11" s="108"/>
      <c r="AA11" s="108"/>
      <c r="AB11" s="146"/>
      <c r="AC11" s="147" t="s">
        <v>406</v>
      </c>
      <c r="AD11" s="112">
        <v>0</v>
      </c>
      <c r="AE11" s="113">
        <v>0</v>
      </c>
      <c r="AF11" s="111">
        <f t="shared" si="4"/>
        <v>0</v>
      </c>
      <c r="AG11" s="113">
        <v>0</v>
      </c>
      <c r="AH11" s="113">
        <v>0</v>
      </c>
      <c r="AI11" s="115">
        <f t="shared" si="5"/>
        <v>0</v>
      </c>
      <c r="AJ11" s="108">
        <f t="shared" si="1"/>
        <v>0</v>
      </c>
      <c r="AK11" s="108">
        <f t="shared" si="2"/>
        <v>0</v>
      </c>
      <c r="AL11" s="115">
        <f t="shared" si="3"/>
        <v>0</v>
      </c>
      <c r="AM11" s="113" t="s">
        <v>407</v>
      </c>
      <c r="AN11" s="113">
        <v>0</v>
      </c>
      <c r="AO11" s="156">
        <v>0</v>
      </c>
      <c r="AP11" s="149" t="s">
        <v>408</v>
      </c>
      <c r="AQ11" s="150" t="s">
        <v>409</v>
      </c>
    </row>
    <row r="12" spans="1:49" ht="30.75" customHeight="1" x14ac:dyDescent="0.15">
      <c r="A12" s="158" t="s">
        <v>415</v>
      </c>
      <c r="B12" s="109" t="s">
        <v>416</v>
      </c>
      <c r="C12" s="109" t="s">
        <v>417</v>
      </c>
      <c r="D12" s="185" t="s">
        <v>420</v>
      </c>
      <c r="E12" s="109" t="str">
        <f t="shared" si="0"/>
        <v xml:space="preserve">I.1.A.1      </v>
      </c>
      <c r="F12" s="109" t="s">
        <v>240</v>
      </c>
      <c r="G12" s="109"/>
      <c r="H12" s="109"/>
      <c r="I12" s="109"/>
      <c r="J12" s="109"/>
      <c r="K12" s="109"/>
      <c r="L12" s="109"/>
      <c r="M12" s="109" t="s">
        <v>402</v>
      </c>
      <c r="N12" s="109" t="s">
        <v>403</v>
      </c>
      <c r="O12" s="139" t="s">
        <v>404</v>
      </c>
      <c r="P12" s="109" t="s">
        <v>414</v>
      </c>
      <c r="Q12" s="153">
        <v>30</v>
      </c>
      <c r="R12" s="95"/>
      <c r="S12" s="109"/>
      <c r="T12" s="94"/>
      <c r="U12" s="94"/>
      <c r="V12" s="96"/>
      <c r="W12" s="107"/>
      <c r="X12" s="108"/>
      <c r="Y12" s="110"/>
      <c r="Z12" s="108"/>
      <c r="AA12" s="108"/>
      <c r="AB12" s="146"/>
      <c r="AC12" s="147" t="s">
        <v>406</v>
      </c>
      <c r="AD12" s="112">
        <v>0</v>
      </c>
      <c r="AE12" s="113">
        <v>0</v>
      </c>
      <c r="AF12" s="111">
        <f t="shared" si="4"/>
        <v>0</v>
      </c>
      <c r="AG12" s="113">
        <v>0</v>
      </c>
      <c r="AH12" s="113">
        <v>21</v>
      </c>
      <c r="AI12" s="115">
        <f t="shared" si="5"/>
        <v>21</v>
      </c>
      <c r="AJ12" s="108">
        <f t="shared" si="1"/>
        <v>0</v>
      </c>
      <c r="AK12" s="108">
        <f t="shared" si="2"/>
        <v>21</v>
      </c>
      <c r="AL12" s="115">
        <f t="shared" si="3"/>
        <v>21</v>
      </c>
      <c r="AM12" s="113" t="s">
        <v>407</v>
      </c>
      <c r="AN12" s="113">
        <v>0</v>
      </c>
      <c r="AO12" s="156">
        <v>0</v>
      </c>
      <c r="AP12" s="149" t="s">
        <v>408</v>
      </c>
      <c r="AQ12" s="150" t="s">
        <v>409</v>
      </c>
    </row>
    <row r="13" spans="1:49" ht="30.75" customHeight="1" x14ac:dyDescent="0.15">
      <c r="A13" s="158" t="s">
        <v>415</v>
      </c>
      <c r="B13" s="109" t="s">
        <v>416</v>
      </c>
      <c r="C13" s="109" t="s">
        <v>417</v>
      </c>
      <c r="D13" s="185" t="s">
        <v>421</v>
      </c>
      <c r="E13" s="109" t="str">
        <f t="shared" si="0"/>
        <v xml:space="preserve">I.1.A.1      </v>
      </c>
      <c r="F13" s="109" t="s">
        <v>240</v>
      </c>
      <c r="G13" s="109"/>
      <c r="H13" s="109"/>
      <c r="I13" s="109"/>
      <c r="J13" s="109"/>
      <c r="K13" s="109"/>
      <c r="L13" s="109"/>
      <c r="M13" s="109" t="s">
        <v>402</v>
      </c>
      <c r="N13" s="109" t="s">
        <v>403</v>
      </c>
      <c r="O13" s="139" t="s">
        <v>404</v>
      </c>
      <c r="P13" s="109" t="s">
        <v>414</v>
      </c>
      <c r="Q13" s="153">
        <v>30</v>
      </c>
      <c r="R13" s="95"/>
      <c r="S13" s="109"/>
      <c r="T13" s="94"/>
      <c r="U13" s="94"/>
      <c r="V13" s="96"/>
      <c r="W13" s="107"/>
      <c r="X13" s="108"/>
      <c r="Y13" s="110"/>
      <c r="Z13" s="108"/>
      <c r="AA13" s="108"/>
      <c r="AB13" s="146"/>
      <c r="AC13" s="147" t="s">
        <v>406</v>
      </c>
      <c r="AD13" s="112">
        <v>0</v>
      </c>
      <c r="AE13" s="113">
        <v>0</v>
      </c>
      <c r="AF13" s="111">
        <f t="shared" si="4"/>
        <v>0</v>
      </c>
      <c r="AG13" s="113">
        <v>0</v>
      </c>
      <c r="AH13" s="113">
        <v>0</v>
      </c>
      <c r="AI13" s="115">
        <f t="shared" si="5"/>
        <v>0</v>
      </c>
      <c r="AJ13" s="108">
        <f t="shared" si="1"/>
        <v>0</v>
      </c>
      <c r="AK13" s="108">
        <f t="shared" si="2"/>
        <v>0</v>
      </c>
      <c r="AL13" s="115">
        <f t="shared" si="3"/>
        <v>0</v>
      </c>
      <c r="AM13" s="113" t="s">
        <v>407</v>
      </c>
      <c r="AN13" s="113">
        <v>0</v>
      </c>
      <c r="AO13" s="156">
        <v>0</v>
      </c>
      <c r="AP13" s="149" t="s">
        <v>408</v>
      </c>
      <c r="AQ13" s="150" t="s">
        <v>409</v>
      </c>
    </row>
    <row r="14" spans="1:49" ht="30.75" customHeight="1" x14ac:dyDescent="0.15">
      <c r="A14" s="158" t="s">
        <v>415</v>
      </c>
      <c r="B14" s="109" t="s">
        <v>416</v>
      </c>
      <c r="C14" s="109" t="s">
        <v>417</v>
      </c>
      <c r="D14" s="185" t="s">
        <v>422</v>
      </c>
      <c r="E14" s="109" t="str">
        <f t="shared" si="0"/>
        <v xml:space="preserve">I.1.A.1      </v>
      </c>
      <c r="F14" s="109" t="s">
        <v>240</v>
      </c>
      <c r="G14" s="109"/>
      <c r="H14" s="109"/>
      <c r="I14" s="109"/>
      <c r="J14" s="109"/>
      <c r="K14" s="109"/>
      <c r="L14" s="109"/>
      <c r="M14" s="109" t="s">
        <v>402</v>
      </c>
      <c r="N14" s="109" t="s">
        <v>403</v>
      </c>
      <c r="O14" s="139" t="s">
        <v>404</v>
      </c>
      <c r="P14" s="109" t="s">
        <v>414</v>
      </c>
      <c r="Q14" s="153">
        <v>30</v>
      </c>
      <c r="R14" s="95"/>
      <c r="S14" s="109"/>
      <c r="T14" s="94"/>
      <c r="U14" s="94"/>
      <c r="V14" s="96"/>
      <c r="W14" s="107"/>
      <c r="X14" s="108"/>
      <c r="Y14" s="110"/>
      <c r="Z14" s="108"/>
      <c r="AA14" s="108"/>
      <c r="AB14" s="146"/>
      <c r="AC14" s="147" t="s">
        <v>406</v>
      </c>
      <c r="AD14" s="112">
        <v>0</v>
      </c>
      <c r="AE14" s="113">
        <v>0</v>
      </c>
      <c r="AF14" s="111">
        <f t="shared" si="4"/>
        <v>0</v>
      </c>
      <c r="AG14" s="113">
        <v>0</v>
      </c>
      <c r="AH14" s="113">
        <v>0</v>
      </c>
      <c r="AI14" s="115">
        <f t="shared" si="5"/>
        <v>0</v>
      </c>
      <c r="AJ14" s="108">
        <f t="shared" si="1"/>
        <v>0</v>
      </c>
      <c r="AK14" s="108">
        <f t="shared" si="2"/>
        <v>0</v>
      </c>
      <c r="AL14" s="115">
        <f t="shared" si="3"/>
        <v>0</v>
      </c>
      <c r="AM14" s="113" t="s">
        <v>407</v>
      </c>
      <c r="AN14" s="113">
        <v>0</v>
      </c>
      <c r="AO14" s="156">
        <v>0</v>
      </c>
      <c r="AP14" s="149" t="s">
        <v>408</v>
      </c>
      <c r="AQ14" s="150" t="s">
        <v>409</v>
      </c>
    </row>
    <row r="15" spans="1:49" ht="30.75" customHeight="1" x14ac:dyDescent="0.15">
      <c r="A15" s="158" t="s">
        <v>415</v>
      </c>
      <c r="B15" s="109" t="s">
        <v>416</v>
      </c>
      <c r="C15" s="109" t="s">
        <v>417</v>
      </c>
      <c r="D15" s="185" t="s">
        <v>423</v>
      </c>
      <c r="E15" s="109" t="str">
        <f t="shared" si="0"/>
        <v xml:space="preserve">I.1.A.1      </v>
      </c>
      <c r="F15" s="109" t="s">
        <v>240</v>
      </c>
      <c r="G15" s="109"/>
      <c r="H15" s="109"/>
      <c r="I15" s="109"/>
      <c r="J15" s="109"/>
      <c r="K15" s="109"/>
      <c r="L15" s="109"/>
      <c r="M15" s="109" t="s">
        <v>402</v>
      </c>
      <c r="N15" s="109" t="s">
        <v>403</v>
      </c>
      <c r="O15" s="139" t="s">
        <v>404</v>
      </c>
      <c r="P15" s="109" t="s">
        <v>414</v>
      </c>
      <c r="Q15" s="153">
        <v>30</v>
      </c>
      <c r="R15" s="95"/>
      <c r="S15" s="109"/>
      <c r="T15" s="94"/>
      <c r="U15" s="94"/>
      <c r="V15" s="96"/>
      <c r="W15" s="107"/>
      <c r="X15" s="108"/>
      <c r="Y15" s="110"/>
      <c r="Z15" s="108"/>
      <c r="AA15" s="108"/>
      <c r="AB15" s="146"/>
      <c r="AC15" s="147" t="s">
        <v>406</v>
      </c>
      <c r="AD15" s="112">
        <v>0</v>
      </c>
      <c r="AE15" s="113">
        <v>0</v>
      </c>
      <c r="AF15" s="111">
        <f t="shared" si="4"/>
        <v>0</v>
      </c>
      <c r="AG15" s="113">
        <v>0</v>
      </c>
      <c r="AH15" s="113">
        <v>24</v>
      </c>
      <c r="AI15" s="115">
        <f t="shared" si="5"/>
        <v>24</v>
      </c>
      <c r="AJ15" s="108">
        <f t="shared" si="1"/>
        <v>0</v>
      </c>
      <c r="AK15" s="108">
        <f t="shared" si="2"/>
        <v>24</v>
      </c>
      <c r="AL15" s="115">
        <f t="shared" si="3"/>
        <v>24</v>
      </c>
      <c r="AM15" s="113" t="s">
        <v>407</v>
      </c>
      <c r="AN15" s="113">
        <v>0</v>
      </c>
      <c r="AO15" s="156">
        <v>0</v>
      </c>
      <c r="AP15" s="149" t="s">
        <v>408</v>
      </c>
      <c r="AQ15" s="150" t="s">
        <v>409</v>
      </c>
    </row>
    <row r="16" spans="1:49" ht="33.75" x14ac:dyDescent="0.15">
      <c r="A16" s="158" t="s">
        <v>415</v>
      </c>
      <c r="B16" s="109" t="s">
        <v>416</v>
      </c>
      <c r="C16" s="109" t="s">
        <v>417</v>
      </c>
      <c r="D16" s="185" t="s">
        <v>424</v>
      </c>
      <c r="E16" s="109" t="str">
        <f t="shared" si="0"/>
        <v xml:space="preserve">I.1.A.1      </v>
      </c>
      <c r="F16" s="109" t="s">
        <v>240</v>
      </c>
      <c r="G16" s="109"/>
      <c r="H16" s="109"/>
      <c r="I16" s="109"/>
      <c r="J16" s="109"/>
      <c r="K16" s="109"/>
      <c r="L16" s="109"/>
      <c r="M16" s="109" t="s">
        <v>402</v>
      </c>
      <c r="N16" s="109" t="s">
        <v>403</v>
      </c>
      <c r="O16" s="139" t="s">
        <v>404</v>
      </c>
      <c r="P16" s="109" t="s">
        <v>414</v>
      </c>
      <c r="Q16" s="153">
        <v>30</v>
      </c>
      <c r="R16" s="95"/>
      <c r="S16" s="109"/>
      <c r="T16" s="94"/>
      <c r="U16" s="94"/>
      <c r="V16" s="96"/>
      <c r="W16" s="107"/>
      <c r="X16" s="108"/>
      <c r="Y16" s="110"/>
      <c r="Z16" s="108"/>
      <c r="AA16" s="108"/>
      <c r="AB16" s="146"/>
      <c r="AC16" s="147" t="s">
        <v>406</v>
      </c>
      <c r="AD16" s="112">
        <v>0</v>
      </c>
      <c r="AE16" s="113">
        <v>0</v>
      </c>
      <c r="AF16" s="111">
        <v>0</v>
      </c>
      <c r="AG16" s="113">
        <v>0</v>
      </c>
      <c r="AH16" s="113">
        <v>7</v>
      </c>
      <c r="AI16" s="115">
        <f t="shared" si="5"/>
        <v>7</v>
      </c>
      <c r="AJ16" s="108">
        <f t="shared" si="1"/>
        <v>0</v>
      </c>
      <c r="AK16" s="108">
        <f t="shared" si="2"/>
        <v>7</v>
      </c>
      <c r="AL16" s="115">
        <f t="shared" si="3"/>
        <v>7</v>
      </c>
      <c r="AM16" s="113" t="s">
        <v>407</v>
      </c>
      <c r="AN16" s="113">
        <v>0</v>
      </c>
      <c r="AO16" s="156">
        <v>0</v>
      </c>
      <c r="AP16" s="149" t="s">
        <v>408</v>
      </c>
      <c r="AQ16" s="150" t="s">
        <v>409</v>
      </c>
    </row>
    <row r="17" spans="1:43" ht="30.75" customHeight="1" x14ac:dyDescent="0.15">
      <c r="A17" s="158" t="s">
        <v>415</v>
      </c>
      <c r="B17" s="109" t="s">
        <v>416</v>
      </c>
      <c r="C17" s="109" t="s">
        <v>417</v>
      </c>
      <c r="D17" s="185" t="s">
        <v>425</v>
      </c>
      <c r="E17" s="109" t="str">
        <f t="shared" si="0"/>
        <v xml:space="preserve">I.1.A.1      </v>
      </c>
      <c r="F17" s="109" t="s">
        <v>240</v>
      </c>
      <c r="G17" s="109"/>
      <c r="H17" s="109"/>
      <c r="I17" s="109"/>
      <c r="J17" s="109"/>
      <c r="K17" s="109"/>
      <c r="L17" s="109"/>
      <c r="M17" s="109" t="s">
        <v>402</v>
      </c>
      <c r="N17" s="109" t="s">
        <v>403</v>
      </c>
      <c r="O17" s="139" t="s">
        <v>404</v>
      </c>
      <c r="P17" s="109" t="s">
        <v>414</v>
      </c>
      <c r="Q17" s="153">
        <v>30</v>
      </c>
      <c r="R17" s="95"/>
      <c r="S17" s="109"/>
      <c r="T17" s="94"/>
      <c r="U17" s="94"/>
      <c r="V17" s="96"/>
      <c r="W17" s="107"/>
      <c r="X17" s="108"/>
      <c r="Y17" s="110"/>
      <c r="Z17" s="108"/>
      <c r="AA17" s="108"/>
      <c r="AB17" s="146"/>
      <c r="AC17" s="147" t="s">
        <v>406</v>
      </c>
      <c r="AD17" s="112">
        <v>0</v>
      </c>
      <c r="AE17" s="113">
        <v>0</v>
      </c>
      <c r="AF17" s="111">
        <f t="shared" si="4"/>
        <v>0</v>
      </c>
      <c r="AG17" s="113">
        <v>0</v>
      </c>
      <c r="AH17" s="113">
        <v>41</v>
      </c>
      <c r="AI17" s="115">
        <f t="shared" si="5"/>
        <v>41</v>
      </c>
      <c r="AJ17" s="108">
        <f t="shared" si="1"/>
        <v>0</v>
      </c>
      <c r="AK17" s="108">
        <f t="shared" si="2"/>
        <v>41</v>
      </c>
      <c r="AL17" s="115">
        <f t="shared" si="3"/>
        <v>41</v>
      </c>
      <c r="AM17" s="113" t="s">
        <v>407</v>
      </c>
      <c r="AN17" s="113">
        <v>0</v>
      </c>
      <c r="AO17" s="156">
        <v>0</v>
      </c>
      <c r="AP17" s="149" t="s">
        <v>408</v>
      </c>
      <c r="AQ17" s="150" t="s">
        <v>409</v>
      </c>
    </row>
    <row r="18" spans="1:43" ht="30.75" customHeight="1" x14ac:dyDescent="0.15">
      <c r="A18" s="158" t="s">
        <v>415</v>
      </c>
      <c r="B18" s="109" t="s">
        <v>416</v>
      </c>
      <c r="C18" s="109" t="s">
        <v>417</v>
      </c>
      <c r="D18" s="185" t="s">
        <v>426</v>
      </c>
      <c r="E18" s="109" t="str">
        <f t="shared" si="0"/>
        <v xml:space="preserve">I.1.A.1      </v>
      </c>
      <c r="F18" s="109" t="s">
        <v>240</v>
      </c>
      <c r="G18" s="109"/>
      <c r="H18" s="109"/>
      <c r="I18" s="109"/>
      <c r="J18" s="109"/>
      <c r="K18" s="109"/>
      <c r="L18" s="109"/>
      <c r="M18" s="109" t="s">
        <v>402</v>
      </c>
      <c r="N18" s="109" t="s">
        <v>403</v>
      </c>
      <c r="O18" s="139" t="s">
        <v>404</v>
      </c>
      <c r="P18" s="109" t="s">
        <v>414</v>
      </c>
      <c r="Q18" s="153">
        <v>30</v>
      </c>
      <c r="R18" s="95"/>
      <c r="S18" s="109"/>
      <c r="T18" s="94"/>
      <c r="U18" s="94"/>
      <c r="V18" s="96"/>
      <c r="W18" s="107"/>
      <c r="X18" s="108"/>
      <c r="Y18" s="110"/>
      <c r="Z18" s="108"/>
      <c r="AA18" s="108"/>
      <c r="AB18" s="146"/>
      <c r="AC18" s="147" t="s">
        <v>406</v>
      </c>
      <c r="AD18" s="112">
        <v>0</v>
      </c>
      <c r="AE18" s="113">
        <v>0</v>
      </c>
      <c r="AF18" s="111">
        <f t="shared" si="4"/>
        <v>0</v>
      </c>
      <c r="AG18" s="113">
        <v>0</v>
      </c>
      <c r="AH18" s="113">
        <v>0</v>
      </c>
      <c r="AI18" s="115">
        <f t="shared" si="5"/>
        <v>0</v>
      </c>
      <c r="AJ18" s="108">
        <f t="shared" si="1"/>
        <v>0</v>
      </c>
      <c r="AK18" s="108">
        <f t="shared" si="2"/>
        <v>0</v>
      </c>
      <c r="AL18" s="115">
        <f t="shared" si="3"/>
        <v>0</v>
      </c>
      <c r="AM18" s="113" t="s">
        <v>407</v>
      </c>
      <c r="AN18" s="113">
        <v>0</v>
      </c>
      <c r="AO18" s="156">
        <v>0</v>
      </c>
      <c r="AP18" s="149" t="s">
        <v>408</v>
      </c>
      <c r="AQ18" s="150" t="s">
        <v>409</v>
      </c>
    </row>
    <row r="19" spans="1:43" ht="30.75" customHeight="1" x14ac:dyDescent="0.15">
      <c r="A19" s="158" t="s">
        <v>415</v>
      </c>
      <c r="B19" s="109" t="s">
        <v>416</v>
      </c>
      <c r="C19" s="109" t="s">
        <v>417</v>
      </c>
      <c r="D19" s="185" t="s">
        <v>427</v>
      </c>
      <c r="E19" s="109" t="str">
        <f t="shared" si="0"/>
        <v xml:space="preserve">I.1.A.1      </v>
      </c>
      <c r="F19" s="109" t="s">
        <v>240</v>
      </c>
      <c r="G19" s="109"/>
      <c r="H19" s="109"/>
      <c r="I19" s="109"/>
      <c r="J19" s="109"/>
      <c r="K19" s="109"/>
      <c r="L19" s="109"/>
      <c r="M19" s="109" t="s">
        <v>402</v>
      </c>
      <c r="N19" s="109" t="s">
        <v>403</v>
      </c>
      <c r="O19" s="139" t="s">
        <v>404</v>
      </c>
      <c r="P19" s="109" t="s">
        <v>414</v>
      </c>
      <c r="Q19" s="153">
        <v>30</v>
      </c>
      <c r="R19" s="95"/>
      <c r="S19" s="109"/>
      <c r="T19" s="94"/>
      <c r="U19" s="94"/>
      <c r="V19" s="96"/>
      <c r="W19" s="107"/>
      <c r="X19" s="108"/>
      <c r="Y19" s="110"/>
      <c r="Z19" s="108"/>
      <c r="AA19" s="108"/>
      <c r="AB19" s="146"/>
      <c r="AC19" s="147" t="s">
        <v>406</v>
      </c>
      <c r="AD19" s="112">
        <v>0</v>
      </c>
      <c r="AE19" s="113">
        <v>0</v>
      </c>
      <c r="AF19" s="111">
        <f t="shared" si="4"/>
        <v>0</v>
      </c>
      <c r="AG19" s="113">
        <v>0</v>
      </c>
      <c r="AH19" s="113">
        <v>3</v>
      </c>
      <c r="AI19" s="115">
        <f t="shared" si="5"/>
        <v>3</v>
      </c>
      <c r="AJ19" s="108">
        <f t="shared" si="1"/>
        <v>0</v>
      </c>
      <c r="AK19" s="108">
        <f t="shared" si="2"/>
        <v>3</v>
      </c>
      <c r="AL19" s="115">
        <f t="shared" si="3"/>
        <v>3</v>
      </c>
      <c r="AM19" s="113" t="s">
        <v>407</v>
      </c>
      <c r="AN19" s="113">
        <v>0</v>
      </c>
      <c r="AO19" s="156">
        <v>0</v>
      </c>
      <c r="AP19" s="149" t="s">
        <v>408</v>
      </c>
      <c r="AQ19" s="150" t="s">
        <v>409</v>
      </c>
    </row>
    <row r="20" spans="1:43" ht="30.75" customHeight="1" x14ac:dyDescent="0.15">
      <c r="A20" s="158" t="s">
        <v>415</v>
      </c>
      <c r="B20" s="109" t="s">
        <v>416</v>
      </c>
      <c r="C20" s="109" t="s">
        <v>417</v>
      </c>
      <c r="D20" s="185" t="s">
        <v>428</v>
      </c>
      <c r="E20" s="109" t="str">
        <f t="shared" si="0"/>
        <v xml:space="preserve">I.1.A.1      </v>
      </c>
      <c r="F20" s="109" t="s">
        <v>240</v>
      </c>
      <c r="G20" s="109"/>
      <c r="H20" s="109"/>
      <c r="I20" s="109"/>
      <c r="J20" s="109"/>
      <c r="K20" s="109"/>
      <c r="L20" s="109"/>
      <c r="M20" s="109" t="s">
        <v>402</v>
      </c>
      <c r="N20" s="109" t="s">
        <v>403</v>
      </c>
      <c r="O20" s="139" t="s">
        <v>404</v>
      </c>
      <c r="P20" s="109" t="s">
        <v>414</v>
      </c>
      <c r="Q20" s="153">
        <v>30</v>
      </c>
      <c r="R20" s="95"/>
      <c r="S20" s="109"/>
      <c r="T20" s="94"/>
      <c r="U20" s="94"/>
      <c r="V20" s="96"/>
      <c r="W20" s="107"/>
      <c r="X20" s="108"/>
      <c r="Y20" s="110"/>
      <c r="Z20" s="108"/>
      <c r="AA20" s="108"/>
      <c r="AB20" s="146"/>
      <c r="AC20" s="147" t="s">
        <v>406</v>
      </c>
      <c r="AD20" s="112">
        <v>0</v>
      </c>
      <c r="AE20" s="113">
        <v>0</v>
      </c>
      <c r="AF20" s="111">
        <f t="shared" si="4"/>
        <v>0</v>
      </c>
      <c r="AG20" s="113">
        <v>0</v>
      </c>
      <c r="AH20" s="113">
        <v>1</v>
      </c>
      <c r="AI20" s="115">
        <f t="shared" si="5"/>
        <v>1</v>
      </c>
      <c r="AJ20" s="108">
        <f t="shared" si="1"/>
        <v>0</v>
      </c>
      <c r="AK20" s="108">
        <f t="shared" si="2"/>
        <v>1</v>
      </c>
      <c r="AL20" s="115">
        <f t="shared" si="3"/>
        <v>1</v>
      </c>
      <c r="AM20" s="113" t="s">
        <v>407</v>
      </c>
      <c r="AN20" s="113">
        <v>0</v>
      </c>
      <c r="AO20" s="156">
        <v>0</v>
      </c>
      <c r="AP20" s="149" t="s">
        <v>408</v>
      </c>
      <c r="AQ20" s="150" t="s">
        <v>409</v>
      </c>
    </row>
    <row r="21" spans="1:43" ht="30.75" customHeight="1" x14ac:dyDescent="0.15">
      <c r="A21" s="158" t="s">
        <v>415</v>
      </c>
      <c r="B21" s="109" t="s">
        <v>416</v>
      </c>
      <c r="C21" s="109" t="s">
        <v>417</v>
      </c>
      <c r="D21" s="185" t="s">
        <v>429</v>
      </c>
      <c r="E21" s="109" t="str">
        <f t="shared" si="0"/>
        <v xml:space="preserve">I.1.A.1      </v>
      </c>
      <c r="F21" s="109" t="s">
        <v>240</v>
      </c>
      <c r="G21" s="109"/>
      <c r="H21" s="109"/>
      <c r="I21" s="109"/>
      <c r="J21" s="109"/>
      <c r="K21" s="109"/>
      <c r="L21" s="109"/>
      <c r="M21" s="109" t="s">
        <v>402</v>
      </c>
      <c r="N21" s="109" t="s">
        <v>403</v>
      </c>
      <c r="O21" s="139" t="s">
        <v>404</v>
      </c>
      <c r="P21" s="109" t="s">
        <v>414</v>
      </c>
      <c r="Q21" s="153">
        <v>30</v>
      </c>
      <c r="R21" s="95"/>
      <c r="S21" s="109"/>
      <c r="T21" s="94"/>
      <c r="U21" s="94"/>
      <c r="V21" s="96"/>
      <c r="W21" s="107"/>
      <c r="X21" s="108"/>
      <c r="Y21" s="110"/>
      <c r="Z21" s="108"/>
      <c r="AA21" s="108"/>
      <c r="AB21" s="146"/>
      <c r="AC21" s="147" t="s">
        <v>406</v>
      </c>
      <c r="AD21" s="112">
        <v>0</v>
      </c>
      <c r="AE21" s="113">
        <v>0</v>
      </c>
      <c r="AF21" s="111">
        <f t="shared" si="4"/>
        <v>0</v>
      </c>
      <c r="AG21" s="113">
        <v>0</v>
      </c>
      <c r="AH21" s="113">
        <v>1</v>
      </c>
      <c r="AI21" s="115">
        <f t="shared" si="5"/>
        <v>1</v>
      </c>
      <c r="AJ21" s="108">
        <f t="shared" si="1"/>
        <v>0</v>
      </c>
      <c r="AK21" s="108">
        <f t="shared" si="2"/>
        <v>1</v>
      </c>
      <c r="AL21" s="115">
        <f t="shared" si="3"/>
        <v>1</v>
      </c>
      <c r="AM21" s="113" t="s">
        <v>407</v>
      </c>
      <c r="AN21" s="113">
        <v>0</v>
      </c>
      <c r="AO21" s="156">
        <v>0</v>
      </c>
      <c r="AP21" s="149" t="s">
        <v>408</v>
      </c>
      <c r="AQ21" s="150" t="s">
        <v>409</v>
      </c>
    </row>
    <row r="22" spans="1:43" ht="30.75" customHeight="1" x14ac:dyDescent="0.15">
      <c r="A22" s="158" t="s">
        <v>415</v>
      </c>
      <c r="B22" s="109" t="s">
        <v>416</v>
      </c>
      <c r="C22" s="109" t="s">
        <v>417</v>
      </c>
      <c r="D22" s="185" t="s">
        <v>430</v>
      </c>
      <c r="E22" s="109" t="str">
        <f t="shared" si="0"/>
        <v xml:space="preserve">I.1.A.1      </v>
      </c>
      <c r="F22" s="109" t="s">
        <v>240</v>
      </c>
      <c r="G22" s="109"/>
      <c r="H22" s="109"/>
      <c r="I22" s="109"/>
      <c r="J22" s="109"/>
      <c r="K22" s="109"/>
      <c r="L22" s="109"/>
      <c r="M22" s="109" t="s">
        <v>402</v>
      </c>
      <c r="N22" s="109" t="s">
        <v>403</v>
      </c>
      <c r="O22" s="139" t="s">
        <v>404</v>
      </c>
      <c r="P22" s="109" t="s">
        <v>414</v>
      </c>
      <c r="Q22" s="153">
        <v>30</v>
      </c>
      <c r="R22" s="95"/>
      <c r="S22" s="109"/>
      <c r="T22" s="94"/>
      <c r="U22" s="94"/>
      <c r="V22" s="96"/>
      <c r="W22" s="107"/>
      <c r="X22" s="108"/>
      <c r="Y22" s="110"/>
      <c r="Z22" s="108"/>
      <c r="AA22" s="108"/>
      <c r="AB22" s="146"/>
      <c r="AC22" s="147" t="s">
        <v>406</v>
      </c>
      <c r="AD22" s="112">
        <v>0</v>
      </c>
      <c r="AE22" s="113">
        <v>0</v>
      </c>
      <c r="AF22" s="111">
        <f t="shared" si="4"/>
        <v>0</v>
      </c>
      <c r="AG22" s="113">
        <v>0</v>
      </c>
      <c r="AH22" s="113">
        <v>0</v>
      </c>
      <c r="AI22" s="115">
        <f t="shared" si="5"/>
        <v>0</v>
      </c>
      <c r="AJ22" s="108">
        <f t="shared" si="1"/>
        <v>0</v>
      </c>
      <c r="AK22" s="108">
        <f t="shared" si="2"/>
        <v>0</v>
      </c>
      <c r="AL22" s="115">
        <f t="shared" si="3"/>
        <v>0</v>
      </c>
      <c r="AM22" s="113" t="s">
        <v>407</v>
      </c>
      <c r="AN22" s="113">
        <v>0</v>
      </c>
      <c r="AO22" s="156">
        <v>0</v>
      </c>
      <c r="AP22" s="149" t="s">
        <v>408</v>
      </c>
      <c r="AQ22" s="150" t="s">
        <v>409</v>
      </c>
    </row>
    <row r="23" spans="1:43" ht="30.75" customHeight="1" x14ac:dyDescent="0.15">
      <c r="A23" s="158" t="s">
        <v>415</v>
      </c>
      <c r="B23" s="109" t="s">
        <v>416</v>
      </c>
      <c r="C23" s="109" t="s">
        <v>417</v>
      </c>
      <c r="D23" s="185" t="s">
        <v>431</v>
      </c>
      <c r="E23" s="109" t="str">
        <f t="shared" si="0"/>
        <v xml:space="preserve">I.1.A.1      </v>
      </c>
      <c r="F23" s="109" t="s">
        <v>240</v>
      </c>
      <c r="G23" s="109"/>
      <c r="H23" s="109"/>
      <c r="I23" s="109"/>
      <c r="J23" s="109"/>
      <c r="K23" s="109"/>
      <c r="L23" s="109"/>
      <c r="M23" s="109" t="s">
        <v>402</v>
      </c>
      <c r="N23" s="109" t="s">
        <v>403</v>
      </c>
      <c r="O23" s="139" t="s">
        <v>404</v>
      </c>
      <c r="P23" s="109" t="s">
        <v>414</v>
      </c>
      <c r="Q23" s="153">
        <v>30</v>
      </c>
      <c r="R23" s="95"/>
      <c r="S23" s="109"/>
      <c r="T23" s="94"/>
      <c r="U23" s="94"/>
      <c r="V23" s="96"/>
      <c r="W23" s="107"/>
      <c r="X23" s="108"/>
      <c r="Y23" s="110"/>
      <c r="Z23" s="108"/>
      <c r="AA23" s="108"/>
      <c r="AB23" s="146"/>
      <c r="AC23" s="147" t="s">
        <v>406</v>
      </c>
      <c r="AD23" s="112">
        <v>0</v>
      </c>
      <c r="AE23" s="113">
        <v>0</v>
      </c>
      <c r="AF23" s="111">
        <f t="shared" si="4"/>
        <v>0</v>
      </c>
      <c r="AG23" s="113">
        <v>0</v>
      </c>
      <c r="AH23" s="113">
        <v>2</v>
      </c>
      <c r="AI23" s="115">
        <f t="shared" si="5"/>
        <v>2</v>
      </c>
      <c r="AJ23" s="108">
        <f t="shared" si="1"/>
        <v>0</v>
      </c>
      <c r="AK23" s="108">
        <f t="shared" si="2"/>
        <v>2</v>
      </c>
      <c r="AL23" s="115">
        <f t="shared" si="3"/>
        <v>2</v>
      </c>
      <c r="AM23" s="113" t="s">
        <v>407</v>
      </c>
      <c r="AN23" s="113">
        <v>0</v>
      </c>
      <c r="AO23" s="156">
        <v>0</v>
      </c>
      <c r="AP23" s="149" t="s">
        <v>408</v>
      </c>
      <c r="AQ23" s="150" t="s">
        <v>409</v>
      </c>
    </row>
    <row r="24" spans="1:43" ht="30.75" customHeight="1" x14ac:dyDescent="0.15">
      <c r="A24" s="158" t="s">
        <v>415</v>
      </c>
      <c r="B24" s="109" t="s">
        <v>416</v>
      </c>
      <c r="C24" s="109" t="s">
        <v>417</v>
      </c>
      <c r="D24" s="185" t="s">
        <v>432</v>
      </c>
      <c r="E24" s="109" t="str">
        <f t="shared" si="0"/>
        <v xml:space="preserve">I.1.A.1      </v>
      </c>
      <c r="F24" s="109" t="s">
        <v>240</v>
      </c>
      <c r="G24" s="109"/>
      <c r="H24" s="109"/>
      <c r="I24" s="109"/>
      <c r="J24" s="109"/>
      <c r="K24" s="109"/>
      <c r="L24" s="109"/>
      <c r="M24" s="109" t="s">
        <v>402</v>
      </c>
      <c r="N24" s="109" t="s">
        <v>403</v>
      </c>
      <c r="O24" s="139" t="s">
        <v>404</v>
      </c>
      <c r="P24" s="109" t="s">
        <v>414</v>
      </c>
      <c r="Q24" s="153">
        <v>30</v>
      </c>
      <c r="R24" s="95"/>
      <c r="S24" s="109"/>
      <c r="T24" s="94"/>
      <c r="U24" s="94"/>
      <c r="V24" s="96"/>
      <c r="W24" s="107"/>
      <c r="X24" s="108"/>
      <c r="Y24" s="110"/>
      <c r="Z24" s="108"/>
      <c r="AA24" s="108"/>
      <c r="AB24" s="146"/>
      <c r="AC24" s="147" t="s">
        <v>406</v>
      </c>
      <c r="AD24" s="112">
        <v>0</v>
      </c>
      <c r="AE24" s="113">
        <v>0</v>
      </c>
      <c r="AF24" s="111">
        <f t="shared" si="4"/>
        <v>0</v>
      </c>
      <c r="AG24" s="113">
        <v>0</v>
      </c>
      <c r="AH24" s="113">
        <v>112</v>
      </c>
      <c r="AI24" s="115">
        <f t="shared" si="5"/>
        <v>112</v>
      </c>
      <c r="AJ24" s="108">
        <f t="shared" si="1"/>
        <v>0</v>
      </c>
      <c r="AK24" s="108">
        <f t="shared" si="2"/>
        <v>112</v>
      </c>
      <c r="AL24" s="115">
        <f t="shared" si="3"/>
        <v>112</v>
      </c>
      <c r="AM24" s="113" t="s">
        <v>407</v>
      </c>
      <c r="AN24" s="113">
        <v>0</v>
      </c>
      <c r="AO24" s="156">
        <v>0</v>
      </c>
      <c r="AP24" s="149" t="s">
        <v>408</v>
      </c>
      <c r="AQ24" s="150" t="s">
        <v>409</v>
      </c>
    </row>
    <row r="25" spans="1:43" ht="30.75" customHeight="1" x14ac:dyDescent="0.15">
      <c r="A25" s="158" t="s">
        <v>415</v>
      </c>
      <c r="B25" s="109" t="s">
        <v>416</v>
      </c>
      <c r="C25" s="109" t="s">
        <v>417</v>
      </c>
      <c r="D25" s="185" t="s">
        <v>433</v>
      </c>
      <c r="E25" s="109" t="str">
        <f t="shared" si="0"/>
        <v xml:space="preserve">I.1.A.1      </v>
      </c>
      <c r="F25" s="109" t="s">
        <v>240</v>
      </c>
      <c r="G25" s="109"/>
      <c r="H25" s="109"/>
      <c r="I25" s="109"/>
      <c r="J25" s="109"/>
      <c r="K25" s="109"/>
      <c r="L25" s="109"/>
      <c r="M25" s="109" t="s">
        <v>402</v>
      </c>
      <c r="N25" s="109" t="s">
        <v>403</v>
      </c>
      <c r="O25" s="139" t="s">
        <v>404</v>
      </c>
      <c r="P25" s="109" t="s">
        <v>414</v>
      </c>
      <c r="Q25" s="153">
        <v>30</v>
      </c>
      <c r="R25" s="95"/>
      <c r="S25" s="109"/>
      <c r="T25" s="94"/>
      <c r="U25" s="94"/>
      <c r="V25" s="96"/>
      <c r="W25" s="107"/>
      <c r="X25" s="108"/>
      <c r="Y25" s="110"/>
      <c r="Z25" s="108"/>
      <c r="AA25" s="108"/>
      <c r="AB25" s="146"/>
      <c r="AC25" s="147" t="s">
        <v>406</v>
      </c>
      <c r="AD25" s="112">
        <v>0</v>
      </c>
      <c r="AE25" s="113">
        <v>0</v>
      </c>
      <c r="AF25" s="111">
        <f t="shared" si="4"/>
        <v>0</v>
      </c>
      <c r="AG25" s="113">
        <v>0</v>
      </c>
      <c r="AH25" s="113">
        <v>0</v>
      </c>
      <c r="AI25" s="115">
        <f t="shared" si="5"/>
        <v>0</v>
      </c>
      <c r="AJ25" s="108">
        <f t="shared" si="1"/>
        <v>0</v>
      </c>
      <c r="AK25" s="108">
        <f t="shared" si="2"/>
        <v>0</v>
      </c>
      <c r="AL25" s="115">
        <f t="shared" si="3"/>
        <v>0</v>
      </c>
      <c r="AM25" s="113" t="s">
        <v>407</v>
      </c>
      <c r="AN25" s="113">
        <v>0</v>
      </c>
      <c r="AO25" s="156">
        <v>0</v>
      </c>
      <c r="AP25" s="149" t="s">
        <v>408</v>
      </c>
      <c r="AQ25" s="150" t="s">
        <v>409</v>
      </c>
    </row>
    <row r="26" spans="1:43" ht="30.75" customHeight="1" x14ac:dyDescent="0.15">
      <c r="A26" s="158" t="s">
        <v>415</v>
      </c>
      <c r="B26" s="109" t="s">
        <v>416</v>
      </c>
      <c r="C26" s="109" t="s">
        <v>417</v>
      </c>
      <c r="D26" s="185" t="s">
        <v>434</v>
      </c>
      <c r="E26" s="109" t="str">
        <f t="shared" si="0"/>
        <v xml:space="preserve">I.1.A.1      </v>
      </c>
      <c r="F26" s="109" t="s">
        <v>240</v>
      </c>
      <c r="G26" s="109"/>
      <c r="H26" s="109"/>
      <c r="I26" s="109"/>
      <c r="J26" s="109"/>
      <c r="K26" s="109"/>
      <c r="L26" s="109"/>
      <c r="M26" s="109" t="s">
        <v>402</v>
      </c>
      <c r="N26" s="109" t="s">
        <v>403</v>
      </c>
      <c r="O26" s="139" t="s">
        <v>404</v>
      </c>
      <c r="P26" s="109" t="s">
        <v>414</v>
      </c>
      <c r="Q26" s="153">
        <v>30</v>
      </c>
      <c r="R26" s="95"/>
      <c r="S26" s="109"/>
      <c r="T26" s="94"/>
      <c r="U26" s="94"/>
      <c r="V26" s="96"/>
      <c r="W26" s="107"/>
      <c r="X26" s="108"/>
      <c r="Y26" s="110"/>
      <c r="Z26" s="108"/>
      <c r="AA26" s="108"/>
      <c r="AB26" s="146"/>
      <c r="AC26" s="147" t="s">
        <v>406</v>
      </c>
      <c r="AD26" s="112">
        <v>0</v>
      </c>
      <c r="AE26" s="113">
        <v>0</v>
      </c>
      <c r="AF26" s="111">
        <f t="shared" si="4"/>
        <v>0</v>
      </c>
      <c r="AG26" s="113">
        <v>0</v>
      </c>
      <c r="AH26" s="113">
        <v>0</v>
      </c>
      <c r="AI26" s="115">
        <f t="shared" si="5"/>
        <v>0</v>
      </c>
      <c r="AJ26" s="108">
        <f t="shared" si="1"/>
        <v>0</v>
      </c>
      <c r="AK26" s="108">
        <f t="shared" si="2"/>
        <v>0</v>
      </c>
      <c r="AL26" s="115">
        <f t="shared" si="3"/>
        <v>0</v>
      </c>
      <c r="AM26" s="113" t="s">
        <v>407</v>
      </c>
      <c r="AN26" s="113">
        <v>0</v>
      </c>
      <c r="AO26" s="156">
        <v>0</v>
      </c>
      <c r="AP26" s="149" t="s">
        <v>408</v>
      </c>
      <c r="AQ26" s="150" t="s">
        <v>409</v>
      </c>
    </row>
    <row r="27" spans="1:43" ht="30.75" customHeight="1" x14ac:dyDescent="0.15">
      <c r="A27" s="158" t="s">
        <v>415</v>
      </c>
      <c r="B27" s="109" t="s">
        <v>416</v>
      </c>
      <c r="C27" s="109" t="s">
        <v>417</v>
      </c>
      <c r="D27" s="185" t="s">
        <v>435</v>
      </c>
      <c r="E27" s="109" t="str">
        <f t="shared" si="0"/>
        <v xml:space="preserve">I.1.A.1      </v>
      </c>
      <c r="F27" s="109" t="s">
        <v>240</v>
      </c>
      <c r="G27" s="109"/>
      <c r="H27" s="109"/>
      <c r="I27" s="109"/>
      <c r="J27" s="109"/>
      <c r="K27" s="109"/>
      <c r="L27" s="109"/>
      <c r="M27" s="109" t="s">
        <v>402</v>
      </c>
      <c r="N27" s="109" t="s">
        <v>403</v>
      </c>
      <c r="O27" s="139" t="s">
        <v>404</v>
      </c>
      <c r="P27" s="109" t="s">
        <v>414</v>
      </c>
      <c r="Q27" s="153">
        <v>30</v>
      </c>
      <c r="R27" s="95"/>
      <c r="S27" s="109"/>
      <c r="T27" s="94"/>
      <c r="U27" s="94"/>
      <c r="V27" s="96"/>
      <c r="W27" s="107"/>
      <c r="X27" s="108"/>
      <c r="Y27" s="110"/>
      <c r="Z27" s="108"/>
      <c r="AA27" s="108"/>
      <c r="AB27" s="146"/>
      <c r="AC27" s="147" t="s">
        <v>406</v>
      </c>
      <c r="AD27" s="112">
        <v>0</v>
      </c>
      <c r="AE27" s="113">
        <v>0</v>
      </c>
      <c r="AF27" s="111">
        <f t="shared" si="4"/>
        <v>0</v>
      </c>
      <c r="AG27" s="113">
        <v>0</v>
      </c>
      <c r="AH27" s="113">
        <v>3</v>
      </c>
      <c r="AI27" s="115">
        <f t="shared" si="5"/>
        <v>3</v>
      </c>
      <c r="AJ27" s="108">
        <f t="shared" si="1"/>
        <v>0</v>
      </c>
      <c r="AK27" s="108">
        <f t="shared" si="2"/>
        <v>3</v>
      </c>
      <c r="AL27" s="115">
        <f t="shared" si="3"/>
        <v>3</v>
      </c>
      <c r="AM27" s="113" t="s">
        <v>407</v>
      </c>
      <c r="AN27" s="113">
        <v>0</v>
      </c>
      <c r="AO27" s="156">
        <v>0</v>
      </c>
      <c r="AP27" s="149" t="s">
        <v>408</v>
      </c>
      <c r="AQ27" s="150" t="s">
        <v>409</v>
      </c>
    </row>
    <row r="28" spans="1:43" ht="30.75" customHeight="1" x14ac:dyDescent="0.15">
      <c r="A28" s="158" t="s">
        <v>415</v>
      </c>
      <c r="B28" s="109" t="s">
        <v>416</v>
      </c>
      <c r="C28" s="109" t="s">
        <v>417</v>
      </c>
      <c r="D28" s="185" t="s">
        <v>436</v>
      </c>
      <c r="E28" s="109" t="str">
        <f t="shared" si="0"/>
        <v xml:space="preserve">I.1.A.1      </v>
      </c>
      <c r="F28" s="109" t="s">
        <v>240</v>
      </c>
      <c r="G28" s="109"/>
      <c r="H28" s="109"/>
      <c r="I28" s="109"/>
      <c r="J28" s="109"/>
      <c r="K28" s="109"/>
      <c r="L28" s="109"/>
      <c r="M28" s="109" t="s">
        <v>402</v>
      </c>
      <c r="N28" s="109" t="s">
        <v>403</v>
      </c>
      <c r="O28" s="139" t="s">
        <v>404</v>
      </c>
      <c r="P28" s="109" t="s">
        <v>414</v>
      </c>
      <c r="Q28" s="153">
        <v>30</v>
      </c>
      <c r="R28" s="95"/>
      <c r="S28" s="109"/>
      <c r="T28" s="94"/>
      <c r="U28" s="94"/>
      <c r="V28" s="96"/>
      <c r="W28" s="107"/>
      <c r="X28" s="108"/>
      <c r="Y28" s="110"/>
      <c r="Z28" s="108"/>
      <c r="AA28" s="108"/>
      <c r="AB28" s="146"/>
      <c r="AC28" s="147" t="s">
        <v>406</v>
      </c>
      <c r="AD28" s="112">
        <v>0</v>
      </c>
      <c r="AE28" s="113">
        <v>0</v>
      </c>
      <c r="AF28" s="111">
        <f t="shared" si="4"/>
        <v>0</v>
      </c>
      <c r="AG28" s="113">
        <v>0</v>
      </c>
      <c r="AH28" s="113">
        <v>0</v>
      </c>
      <c r="AI28" s="115">
        <f t="shared" si="5"/>
        <v>0</v>
      </c>
      <c r="AJ28" s="108">
        <f t="shared" si="1"/>
        <v>0</v>
      </c>
      <c r="AK28" s="108">
        <f t="shared" si="2"/>
        <v>0</v>
      </c>
      <c r="AL28" s="115">
        <f t="shared" si="3"/>
        <v>0</v>
      </c>
      <c r="AM28" s="113" t="s">
        <v>407</v>
      </c>
      <c r="AN28" s="113">
        <v>0</v>
      </c>
      <c r="AO28" s="156">
        <v>0</v>
      </c>
      <c r="AP28" s="149" t="s">
        <v>408</v>
      </c>
      <c r="AQ28" s="150" t="s">
        <v>409</v>
      </c>
    </row>
    <row r="29" spans="1:43" ht="30.75" customHeight="1" x14ac:dyDescent="0.15">
      <c r="A29" s="158" t="s">
        <v>415</v>
      </c>
      <c r="B29" s="109" t="s">
        <v>416</v>
      </c>
      <c r="C29" s="109" t="s">
        <v>417</v>
      </c>
      <c r="D29" s="185" t="s">
        <v>437</v>
      </c>
      <c r="E29" s="109" t="str">
        <f t="shared" si="0"/>
        <v xml:space="preserve">I.1.A.1      </v>
      </c>
      <c r="F29" s="109" t="s">
        <v>240</v>
      </c>
      <c r="G29" s="109"/>
      <c r="H29" s="109"/>
      <c r="I29" s="109"/>
      <c r="J29" s="109"/>
      <c r="K29" s="109"/>
      <c r="L29" s="109"/>
      <c r="M29" s="109" t="s">
        <v>402</v>
      </c>
      <c r="N29" s="109" t="s">
        <v>403</v>
      </c>
      <c r="O29" s="139" t="s">
        <v>404</v>
      </c>
      <c r="P29" s="109" t="s">
        <v>414</v>
      </c>
      <c r="Q29" s="153">
        <v>30</v>
      </c>
      <c r="R29" s="95"/>
      <c r="S29" s="109"/>
      <c r="T29" s="94"/>
      <c r="U29" s="94"/>
      <c r="V29" s="96"/>
      <c r="W29" s="107"/>
      <c r="X29" s="108"/>
      <c r="Y29" s="110"/>
      <c r="Z29" s="108"/>
      <c r="AA29" s="108"/>
      <c r="AB29" s="146"/>
      <c r="AC29" s="147" t="s">
        <v>406</v>
      </c>
      <c r="AD29" s="112">
        <v>0</v>
      </c>
      <c r="AE29" s="113">
        <v>0</v>
      </c>
      <c r="AF29" s="111">
        <f t="shared" si="4"/>
        <v>0</v>
      </c>
      <c r="AG29" s="113">
        <v>0</v>
      </c>
      <c r="AH29" s="113">
        <v>48</v>
      </c>
      <c r="AI29" s="115">
        <f t="shared" si="5"/>
        <v>48</v>
      </c>
      <c r="AJ29" s="108">
        <f t="shared" si="1"/>
        <v>0</v>
      </c>
      <c r="AK29" s="108">
        <f t="shared" si="2"/>
        <v>48</v>
      </c>
      <c r="AL29" s="115">
        <f t="shared" si="3"/>
        <v>48</v>
      </c>
      <c r="AM29" s="113" t="s">
        <v>407</v>
      </c>
      <c r="AN29" s="113">
        <v>0</v>
      </c>
      <c r="AO29" s="156">
        <v>0</v>
      </c>
      <c r="AP29" s="149" t="s">
        <v>408</v>
      </c>
      <c r="AQ29" s="150" t="s">
        <v>409</v>
      </c>
    </row>
    <row r="30" spans="1:43" ht="30.75" customHeight="1" x14ac:dyDescent="0.15">
      <c r="A30" s="158" t="s">
        <v>415</v>
      </c>
      <c r="B30" s="109" t="s">
        <v>416</v>
      </c>
      <c r="C30" s="109" t="s">
        <v>417</v>
      </c>
      <c r="D30" s="185" t="s">
        <v>438</v>
      </c>
      <c r="E30" s="109" t="str">
        <f t="shared" si="0"/>
        <v xml:space="preserve">I.1.A.1      </v>
      </c>
      <c r="F30" s="109" t="s">
        <v>240</v>
      </c>
      <c r="G30" s="109"/>
      <c r="H30" s="109"/>
      <c r="I30" s="109"/>
      <c r="J30" s="109"/>
      <c r="K30" s="109"/>
      <c r="L30" s="109"/>
      <c r="M30" s="109" t="s">
        <v>402</v>
      </c>
      <c r="N30" s="109" t="s">
        <v>403</v>
      </c>
      <c r="O30" s="139" t="s">
        <v>404</v>
      </c>
      <c r="P30" s="109" t="s">
        <v>414</v>
      </c>
      <c r="Q30" s="153">
        <v>30</v>
      </c>
      <c r="R30" s="95"/>
      <c r="S30" s="109"/>
      <c r="T30" s="94"/>
      <c r="U30" s="94"/>
      <c r="V30" s="96"/>
      <c r="W30" s="107"/>
      <c r="X30" s="108"/>
      <c r="Y30" s="110"/>
      <c r="Z30" s="108"/>
      <c r="AA30" s="108"/>
      <c r="AB30" s="146"/>
      <c r="AC30" s="147" t="s">
        <v>406</v>
      </c>
      <c r="AD30" s="112">
        <v>0</v>
      </c>
      <c r="AE30" s="113">
        <v>0</v>
      </c>
      <c r="AF30" s="111">
        <f t="shared" si="4"/>
        <v>0</v>
      </c>
      <c r="AG30" s="113">
        <v>0</v>
      </c>
      <c r="AH30" s="113">
        <v>4</v>
      </c>
      <c r="AI30" s="115">
        <f t="shared" si="5"/>
        <v>4</v>
      </c>
      <c r="AJ30" s="108">
        <f t="shared" si="1"/>
        <v>0</v>
      </c>
      <c r="AK30" s="108">
        <f t="shared" si="2"/>
        <v>4</v>
      </c>
      <c r="AL30" s="115">
        <f t="shared" si="3"/>
        <v>4</v>
      </c>
      <c r="AM30" s="113" t="s">
        <v>407</v>
      </c>
      <c r="AN30" s="113">
        <v>0</v>
      </c>
      <c r="AO30" s="156">
        <v>0</v>
      </c>
      <c r="AP30" s="149" t="s">
        <v>408</v>
      </c>
      <c r="AQ30" s="150" t="s">
        <v>409</v>
      </c>
    </row>
    <row r="31" spans="1:43" ht="30.75" customHeight="1" x14ac:dyDescent="0.15">
      <c r="A31" s="158" t="s">
        <v>415</v>
      </c>
      <c r="B31" s="109" t="s">
        <v>416</v>
      </c>
      <c r="C31" s="109" t="s">
        <v>417</v>
      </c>
      <c r="D31" s="185" t="s">
        <v>439</v>
      </c>
      <c r="E31" s="109" t="str">
        <f t="shared" si="0"/>
        <v xml:space="preserve">I.1.A.1      </v>
      </c>
      <c r="F31" s="109" t="s">
        <v>240</v>
      </c>
      <c r="G31" s="109"/>
      <c r="H31" s="109"/>
      <c r="I31" s="109"/>
      <c r="J31" s="109"/>
      <c r="K31" s="109"/>
      <c r="L31" s="109"/>
      <c r="M31" s="109" t="s">
        <v>402</v>
      </c>
      <c r="N31" s="109" t="s">
        <v>403</v>
      </c>
      <c r="O31" s="139" t="s">
        <v>404</v>
      </c>
      <c r="P31" s="109" t="s">
        <v>414</v>
      </c>
      <c r="Q31" s="153">
        <v>30</v>
      </c>
      <c r="R31" s="95"/>
      <c r="S31" s="109"/>
      <c r="T31" s="94"/>
      <c r="U31" s="94"/>
      <c r="V31" s="96"/>
      <c r="W31" s="107"/>
      <c r="X31" s="108"/>
      <c r="Y31" s="110"/>
      <c r="Z31" s="108"/>
      <c r="AA31" s="108"/>
      <c r="AB31" s="146"/>
      <c r="AC31" s="147" t="s">
        <v>406</v>
      </c>
      <c r="AD31" s="112">
        <v>0</v>
      </c>
      <c r="AE31" s="113">
        <v>0</v>
      </c>
      <c r="AF31" s="111">
        <f t="shared" si="4"/>
        <v>0</v>
      </c>
      <c r="AG31" s="113">
        <v>0</v>
      </c>
      <c r="AH31" s="113">
        <v>2</v>
      </c>
      <c r="AI31" s="115">
        <f t="shared" si="5"/>
        <v>2</v>
      </c>
      <c r="AJ31" s="108">
        <f t="shared" si="1"/>
        <v>0</v>
      </c>
      <c r="AK31" s="108">
        <f t="shared" si="2"/>
        <v>2</v>
      </c>
      <c r="AL31" s="115">
        <f t="shared" si="3"/>
        <v>2</v>
      </c>
      <c r="AM31" s="113" t="s">
        <v>407</v>
      </c>
      <c r="AN31" s="113">
        <v>0</v>
      </c>
      <c r="AO31" s="156">
        <v>0</v>
      </c>
      <c r="AP31" s="149" t="s">
        <v>408</v>
      </c>
      <c r="AQ31" s="150" t="s">
        <v>409</v>
      </c>
    </row>
    <row r="32" spans="1:43" ht="30.75" customHeight="1" x14ac:dyDescent="0.15">
      <c r="A32" s="158" t="s">
        <v>415</v>
      </c>
      <c r="B32" s="109" t="s">
        <v>416</v>
      </c>
      <c r="C32" s="109" t="s">
        <v>417</v>
      </c>
      <c r="D32" s="185" t="s">
        <v>440</v>
      </c>
      <c r="E32" s="109" t="str">
        <f t="shared" si="0"/>
        <v xml:space="preserve">I.1.A.1      </v>
      </c>
      <c r="F32" s="109" t="s">
        <v>240</v>
      </c>
      <c r="G32" s="109"/>
      <c r="H32" s="109"/>
      <c r="I32" s="109"/>
      <c r="J32" s="109"/>
      <c r="K32" s="109"/>
      <c r="L32" s="109"/>
      <c r="M32" s="109" t="s">
        <v>402</v>
      </c>
      <c r="N32" s="109" t="s">
        <v>403</v>
      </c>
      <c r="O32" s="139" t="s">
        <v>404</v>
      </c>
      <c r="P32" s="109" t="s">
        <v>414</v>
      </c>
      <c r="Q32" s="153">
        <v>30</v>
      </c>
      <c r="R32" s="95"/>
      <c r="S32" s="109"/>
      <c r="T32" s="94"/>
      <c r="U32" s="94"/>
      <c r="V32" s="96"/>
      <c r="W32" s="107"/>
      <c r="X32" s="108"/>
      <c r="Y32" s="110"/>
      <c r="Z32" s="108"/>
      <c r="AA32" s="108"/>
      <c r="AB32" s="146"/>
      <c r="AC32" s="147" t="s">
        <v>406</v>
      </c>
      <c r="AD32" s="112">
        <v>0</v>
      </c>
      <c r="AE32" s="113">
        <v>0</v>
      </c>
      <c r="AF32" s="111">
        <f t="shared" si="4"/>
        <v>0</v>
      </c>
      <c r="AG32" s="113">
        <v>0</v>
      </c>
      <c r="AH32" s="113">
        <v>0</v>
      </c>
      <c r="AI32" s="115">
        <f t="shared" si="5"/>
        <v>0</v>
      </c>
      <c r="AJ32" s="108">
        <f t="shared" si="1"/>
        <v>0</v>
      </c>
      <c r="AK32" s="108">
        <f t="shared" si="2"/>
        <v>0</v>
      </c>
      <c r="AL32" s="115">
        <f t="shared" si="3"/>
        <v>0</v>
      </c>
      <c r="AM32" s="113" t="s">
        <v>407</v>
      </c>
      <c r="AN32" s="113">
        <v>0</v>
      </c>
      <c r="AO32" s="156">
        <v>0</v>
      </c>
      <c r="AP32" s="149" t="s">
        <v>408</v>
      </c>
      <c r="AQ32" s="150" t="s">
        <v>409</v>
      </c>
    </row>
    <row r="33" spans="1:43" ht="30.75" customHeight="1" x14ac:dyDescent="0.15">
      <c r="A33" s="158" t="s">
        <v>415</v>
      </c>
      <c r="B33" s="109" t="s">
        <v>416</v>
      </c>
      <c r="C33" s="109" t="s">
        <v>417</v>
      </c>
      <c r="D33" s="185" t="s">
        <v>441</v>
      </c>
      <c r="E33" s="109" t="str">
        <f t="shared" si="0"/>
        <v xml:space="preserve">I.1.A.1      </v>
      </c>
      <c r="F33" s="109" t="s">
        <v>240</v>
      </c>
      <c r="G33" s="109"/>
      <c r="H33" s="109"/>
      <c r="I33" s="109"/>
      <c r="J33" s="109"/>
      <c r="K33" s="109"/>
      <c r="L33" s="109"/>
      <c r="M33" s="109" t="s">
        <v>402</v>
      </c>
      <c r="N33" s="109" t="s">
        <v>403</v>
      </c>
      <c r="O33" s="139" t="s">
        <v>404</v>
      </c>
      <c r="P33" s="109" t="s">
        <v>414</v>
      </c>
      <c r="Q33" s="153">
        <v>30</v>
      </c>
      <c r="R33" s="95"/>
      <c r="S33" s="109"/>
      <c r="T33" s="94"/>
      <c r="U33" s="94"/>
      <c r="V33" s="96"/>
      <c r="W33" s="107"/>
      <c r="X33" s="108"/>
      <c r="Y33" s="110"/>
      <c r="Z33" s="108"/>
      <c r="AA33" s="108"/>
      <c r="AB33" s="146"/>
      <c r="AC33" s="147" t="s">
        <v>406</v>
      </c>
      <c r="AD33" s="112">
        <v>0</v>
      </c>
      <c r="AE33" s="113">
        <v>0</v>
      </c>
      <c r="AF33" s="111">
        <f t="shared" si="4"/>
        <v>0</v>
      </c>
      <c r="AG33" s="113">
        <v>0</v>
      </c>
      <c r="AH33" s="113">
        <v>3</v>
      </c>
      <c r="AI33" s="115">
        <f t="shared" si="5"/>
        <v>3</v>
      </c>
      <c r="AJ33" s="108">
        <f t="shared" si="1"/>
        <v>0</v>
      </c>
      <c r="AK33" s="108">
        <f t="shared" si="2"/>
        <v>3</v>
      </c>
      <c r="AL33" s="115">
        <f t="shared" si="3"/>
        <v>3</v>
      </c>
      <c r="AM33" s="113" t="s">
        <v>407</v>
      </c>
      <c r="AN33" s="113">
        <v>0</v>
      </c>
      <c r="AO33" s="156">
        <v>0</v>
      </c>
      <c r="AP33" s="149" t="s">
        <v>408</v>
      </c>
      <c r="AQ33" s="150" t="s">
        <v>409</v>
      </c>
    </row>
    <row r="34" spans="1:43" ht="30.75" customHeight="1" x14ac:dyDescent="0.15">
      <c r="A34" s="158" t="s">
        <v>415</v>
      </c>
      <c r="B34" s="109" t="s">
        <v>416</v>
      </c>
      <c r="C34" s="109" t="s">
        <v>417</v>
      </c>
      <c r="D34" s="185" t="s">
        <v>442</v>
      </c>
      <c r="E34" s="109" t="str">
        <f t="shared" si="0"/>
        <v xml:space="preserve">I.1.A.1      </v>
      </c>
      <c r="F34" s="109" t="s">
        <v>240</v>
      </c>
      <c r="G34" s="109"/>
      <c r="H34" s="109"/>
      <c r="I34" s="109"/>
      <c r="J34" s="109"/>
      <c r="K34" s="109"/>
      <c r="L34" s="109"/>
      <c r="M34" s="109" t="s">
        <v>402</v>
      </c>
      <c r="N34" s="109" t="s">
        <v>403</v>
      </c>
      <c r="O34" s="139" t="s">
        <v>404</v>
      </c>
      <c r="P34" s="109" t="s">
        <v>414</v>
      </c>
      <c r="Q34" s="153">
        <v>30</v>
      </c>
      <c r="R34" s="95"/>
      <c r="S34" s="109"/>
      <c r="T34" s="94"/>
      <c r="U34" s="94"/>
      <c r="V34" s="96"/>
      <c r="W34" s="107"/>
      <c r="X34" s="108"/>
      <c r="Y34" s="110"/>
      <c r="Z34" s="108"/>
      <c r="AA34" s="108"/>
      <c r="AB34" s="146"/>
      <c r="AC34" s="147" t="s">
        <v>406</v>
      </c>
      <c r="AD34" s="112">
        <v>0</v>
      </c>
      <c r="AE34" s="113">
        <v>0</v>
      </c>
      <c r="AF34" s="111">
        <f t="shared" si="4"/>
        <v>0</v>
      </c>
      <c r="AG34" s="113">
        <v>0</v>
      </c>
      <c r="AH34" s="113">
        <v>1</v>
      </c>
      <c r="AI34" s="115">
        <f t="shared" si="5"/>
        <v>1</v>
      </c>
      <c r="AJ34" s="108">
        <f t="shared" si="1"/>
        <v>0</v>
      </c>
      <c r="AK34" s="108">
        <f t="shared" si="2"/>
        <v>1</v>
      </c>
      <c r="AL34" s="115">
        <f t="shared" si="3"/>
        <v>1</v>
      </c>
      <c r="AM34" s="113" t="s">
        <v>407</v>
      </c>
      <c r="AN34" s="113">
        <v>0</v>
      </c>
      <c r="AO34" s="156">
        <v>0</v>
      </c>
      <c r="AP34" s="149" t="s">
        <v>408</v>
      </c>
      <c r="AQ34" s="150" t="s">
        <v>409</v>
      </c>
    </row>
    <row r="35" spans="1:43" ht="30.75" customHeight="1" x14ac:dyDescent="0.15">
      <c r="A35" s="158" t="s">
        <v>415</v>
      </c>
      <c r="B35" s="109" t="s">
        <v>416</v>
      </c>
      <c r="C35" s="109" t="s">
        <v>417</v>
      </c>
      <c r="D35" s="185" t="s">
        <v>443</v>
      </c>
      <c r="E35" s="109" t="str">
        <f t="shared" si="0"/>
        <v xml:space="preserve">I.1.A.1      </v>
      </c>
      <c r="F35" s="109" t="s">
        <v>240</v>
      </c>
      <c r="G35" s="109"/>
      <c r="H35" s="109"/>
      <c r="I35" s="109"/>
      <c r="J35" s="109"/>
      <c r="K35" s="109"/>
      <c r="L35" s="109"/>
      <c r="M35" s="109" t="s">
        <v>402</v>
      </c>
      <c r="N35" s="109" t="s">
        <v>403</v>
      </c>
      <c r="O35" s="139" t="s">
        <v>404</v>
      </c>
      <c r="P35" s="109" t="s">
        <v>414</v>
      </c>
      <c r="Q35" s="153">
        <v>30</v>
      </c>
      <c r="R35" s="95"/>
      <c r="S35" s="109"/>
      <c r="T35" s="94"/>
      <c r="U35" s="94"/>
      <c r="V35" s="96"/>
      <c r="W35" s="107"/>
      <c r="X35" s="108"/>
      <c r="Y35" s="110"/>
      <c r="Z35" s="108"/>
      <c r="AA35" s="108"/>
      <c r="AB35" s="146"/>
      <c r="AC35" s="147" t="s">
        <v>406</v>
      </c>
      <c r="AD35" s="112">
        <v>0</v>
      </c>
      <c r="AE35" s="113">
        <v>0</v>
      </c>
      <c r="AF35" s="111">
        <f t="shared" si="4"/>
        <v>0</v>
      </c>
      <c r="AG35" s="113">
        <v>0</v>
      </c>
      <c r="AH35" s="113">
        <v>8</v>
      </c>
      <c r="AI35" s="115">
        <f t="shared" si="5"/>
        <v>8</v>
      </c>
      <c r="AJ35" s="108">
        <f t="shared" si="1"/>
        <v>0</v>
      </c>
      <c r="AK35" s="108">
        <f t="shared" si="2"/>
        <v>8</v>
      </c>
      <c r="AL35" s="115">
        <f t="shared" si="3"/>
        <v>8</v>
      </c>
      <c r="AM35" s="113" t="s">
        <v>407</v>
      </c>
      <c r="AN35" s="113">
        <v>0</v>
      </c>
      <c r="AO35" s="156">
        <v>0</v>
      </c>
      <c r="AP35" s="149" t="s">
        <v>408</v>
      </c>
      <c r="AQ35" s="150" t="s">
        <v>409</v>
      </c>
    </row>
    <row r="36" spans="1:43" ht="30.75" customHeight="1" x14ac:dyDescent="0.15">
      <c r="A36" s="158" t="s">
        <v>415</v>
      </c>
      <c r="B36" s="109" t="s">
        <v>416</v>
      </c>
      <c r="C36" s="109" t="s">
        <v>417</v>
      </c>
      <c r="D36" s="185" t="s">
        <v>444</v>
      </c>
      <c r="E36" s="109" t="str">
        <f t="shared" si="0"/>
        <v xml:space="preserve">I.1.A.1      </v>
      </c>
      <c r="F36" s="109" t="s">
        <v>240</v>
      </c>
      <c r="G36" s="109"/>
      <c r="H36" s="109"/>
      <c r="I36" s="109"/>
      <c r="J36" s="109"/>
      <c r="K36" s="109"/>
      <c r="L36" s="109"/>
      <c r="M36" s="109" t="s">
        <v>402</v>
      </c>
      <c r="N36" s="109" t="s">
        <v>403</v>
      </c>
      <c r="O36" s="139" t="s">
        <v>404</v>
      </c>
      <c r="P36" s="109" t="s">
        <v>414</v>
      </c>
      <c r="Q36" s="153">
        <v>30</v>
      </c>
      <c r="R36" s="95"/>
      <c r="S36" s="109"/>
      <c r="T36" s="94"/>
      <c r="U36" s="94"/>
      <c r="V36" s="96"/>
      <c r="W36" s="107"/>
      <c r="X36" s="108"/>
      <c r="Y36" s="110"/>
      <c r="Z36" s="108"/>
      <c r="AA36" s="108"/>
      <c r="AB36" s="146"/>
      <c r="AC36" s="147" t="s">
        <v>406</v>
      </c>
      <c r="AD36" s="112">
        <v>0</v>
      </c>
      <c r="AE36" s="113">
        <v>0</v>
      </c>
      <c r="AF36" s="111">
        <f t="shared" si="4"/>
        <v>0</v>
      </c>
      <c r="AG36" s="113">
        <v>0</v>
      </c>
      <c r="AH36" s="113">
        <v>5</v>
      </c>
      <c r="AI36" s="115">
        <f t="shared" si="5"/>
        <v>5</v>
      </c>
      <c r="AJ36" s="108">
        <f t="shared" si="1"/>
        <v>0</v>
      </c>
      <c r="AK36" s="108">
        <f t="shared" si="2"/>
        <v>5</v>
      </c>
      <c r="AL36" s="115">
        <f t="shared" si="3"/>
        <v>5</v>
      </c>
      <c r="AM36" s="113" t="s">
        <v>407</v>
      </c>
      <c r="AN36" s="113">
        <v>0</v>
      </c>
      <c r="AO36" s="156">
        <v>0</v>
      </c>
      <c r="AP36" s="149" t="s">
        <v>408</v>
      </c>
      <c r="AQ36" s="150" t="s">
        <v>409</v>
      </c>
    </row>
    <row r="37" spans="1:43" ht="30.75" customHeight="1" x14ac:dyDescent="0.15">
      <c r="A37" s="158" t="s">
        <v>415</v>
      </c>
      <c r="B37" s="109" t="s">
        <v>416</v>
      </c>
      <c r="C37" s="109" t="s">
        <v>417</v>
      </c>
      <c r="D37" s="185" t="s">
        <v>445</v>
      </c>
      <c r="E37" s="109" t="str">
        <f t="shared" si="0"/>
        <v xml:space="preserve">I.1.A.1      </v>
      </c>
      <c r="F37" s="109" t="s">
        <v>240</v>
      </c>
      <c r="G37" s="109"/>
      <c r="H37" s="109"/>
      <c r="I37" s="109"/>
      <c r="J37" s="109"/>
      <c r="K37" s="109"/>
      <c r="L37" s="109"/>
      <c r="M37" s="109" t="s">
        <v>402</v>
      </c>
      <c r="N37" s="109" t="s">
        <v>403</v>
      </c>
      <c r="O37" s="139" t="s">
        <v>404</v>
      </c>
      <c r="P37" s="109" t="s">
        <v>414</v>
      </c>
      <c r="Q37" s="153">
        <v>30</v>
      </c>
      <c r="R37" s="95"/>
      <c r="S37" s="109"/>
      <c r="T37" s="94"/>
      <c r="U37" s="94"/>
      <c r="V37" s="96"/>
      <c r="W37" s="107"/>
      <c r="X37" s="108"/>
      <c r="Y37" s="110"/>
      <c r="Z37" s="108"/>
      <c r="AA37" s="108"/>
      <c r="AB37" s="146"/>
      <c r="AC37" s="147" t="s">
        <v>406</v>
      </c>
      <c r="AD37" s="112">
        <v>0</v>
      </c>
      <c r="AE37" s="113">
        <v>0</v>
      </c>
      <c r="AF37" s="111">
        <f t="shared" si="4"/>
        <v>0</v>
      </c>
      <c r="AG37" s="113">
        <v>0</v>
      </c>
      <c r="AH37" s="113">
        <v>4</v>
      </c>
      <c r="AI37" s="115">
        <f t="shared" si="5"/>
        <v>4</v>
      </c>
      <c r="AJ37" s="108">
        <f t="shared" si="1"/>
        <v>0</v>
      </c>
      <c r="AK37" s="108">
        <f t="shared" si="2"/>
        <v>4</v>
      </c>
      <c r="AL37" s="115">
        <f t="shared" si="3"/>
        <v>4</v>
      </c>
      <c r="AM37" s="113" t="s">
        <v>407</v>
      </c>
      <c r="AN37" s="113">
        <v>0</v>
      </c>
      <c r="AO37" s="156">
        <v>0</v>
      </c>
      <c r="AP37" s="149" t="s">
        <v>408</v>
      </c>
      <c r="AQ37" s="150" t="s">
        <v>409</v>
      </c>
    </row>
    <row r="38" spans="1:43" ht="33.75" x14ac:dyDescent="0.15">
      <c r="A38" s="158" t="s">
        <v>415</v>
      </c>
      <c r="B38" s="109" t="s">
        <v>416</v>
      </c>
      <c r="C38" s="109" t="s">
        <v>417</v>
      </c>
      <c r="D38" s="185" t="s">
        <v>446</v>
      </c>
      <c r="E38" s="109" t="str">
        <f t="shared" si="0"/>
        <v xml:space="preserve">I.1.A.1      </v>
      </c>
      <c r="F38" s="109" t="s">
        <v>240</v>
      </c>
      <c r="G38" s="109"/>
      <c r="H38" s="109"/>
      <c r="I38" s="109"/>
      <c r="J38" s="109"/>
      <c r="K38" s="109"/>
      <c r="L38" s="109"/>
      <c r="M38" s="109" t="s">
        <v>402</v>
      </c>
      <c r="N38" s="109" t="s">
        <v>403</v>
      </c>
      <c r="O38" s="139" t="s">
        <v>404</v>
      </c>
      <c r="P38" s="109" t="s">
        <v>414</v>
      </c>
      <c r="Q38" s="153">
        <v>30</v>
      </c>
      <c r="R38" s="95"/>
      <c r="S38" s="109"/>
      <c r="T38" s="94"/>
      <c r="U38" s="94"/>
      <c r="V38" s="96"/>
      <c r="W38" s="107"/>
      <c r="X38" s="108"/>
      <c r="Y38" s="110"/>
      <c r="Z38" s="108"/>
      <c r="AA38" s="108"/>
      <c r="AB38" s="146"/>
      <c r="AC38" s="147" t="s">
        <v>406</v>
      </c>
      <c r="AD38" s="112">
        <v>0</v>
      </c>
      <c r="AE38" s="113">
        <v>0</v>
      </c>
      <c r="AF38" s="111">
        <f t="shared" si="4"/>
        <v>0</v>
      </c>
      <c r="AG38" s="113">
        <v>0</v>
      </c>
      <c r="AH38" s="113">
        <v>4</v>
      </c>
      <c r="AI38" s="115">
        <f t="shared" si="5"/>
        <v>4</v>
      </c>
      <c r="AJ38" s="108">
        <f t="shared" si="1"/>
        <v>0</v>
      </c>
      <c r="AK38" s="108">
        <f t="shared" si="2"/>
        <v>4</v>
      </c>
      <c r="AL38" s="115">
        <f t="shared" si="3"/>
        <v>4</v>
      </c>
      <c r="AM38" s="113" t="s">
        <v>407</v>
      </c>
      <c r="AN38" s="113">
        <v>0</v>
      </c>
      <c r="AO38" s="156">
        <v>0</v>
      </c>
      <c r="AP38" s="149" t="s">
        <v>408</v>
      </c>
      <c r="AQ38" s="150" t="s">
        <v>409</v>
      </c>
    </row>
    <row r="39" spans="1:43" ht="30.75" customHeight="1" x14ac:dyDescent="0.15">
      <c r="A39" s="158" t="s">
        <v>415</v>
      </c>
      <c r="B39" s="109" t="s">
        <v>416</v>
      </c>
      <c r="C39" s="109" t="s">
        <v>417</v>
      </c>
      <c r="D39" s="185" t="s">
        <v>447</v>
      </c>
      <c r="E39" s="109" t="str">
        <f t="shared" si="0"/>
        <v xml:space="preserve">I.1.A.1      </v>
      </c>
      <c r="F39" s="109" t="s">
        <v>240</v>
      </c>
      <c r="G39" s="109"/>
      <c r="H39" s="109"/>
      <c r="I39" s="109"/>
      <c r="J39" s="109"/>
      <c r="K39" s="109"/>
      <c r="L39" s="109"/>
      <c r="M39" s="109" t="s">
        <v>402</v>
      </c>
      <c r="N39" s="109" t="s">
        <v>403</v>
      </c>
      <c r="O39" s="139" t="s">
        <v>404</v>
      </c>
      <c r="P39" s="109" t="s">
        <v>414</v>
      </c>
      <c r="Q39" s="153">
        <v>30</v>
      </c>
      <c r="R39" s="95"/>
      <c r="S39" s="109"/>
      <c r="T39" s="94"/>
      <c r="U39" s="94"/>
      <c r="V39" s="96"/>
      <c r="W39" s="107"/>
      <c r="X39" s="108"/>
      <c r="Y39" s="110"/>
      <c r="Z39" s="108"/>
      <c r="AA39" s="108"/>
      <c r="AB39" s="146"/>
      <c r="AC39" s="147" t="s">
        <v>406</v>
      </c>
      <c r="AD39" s="112">
        <v>0</v>
      </c>
      <c r="AE39" s="113">
        <v>0</v>
      </c>
      <c r="AF39" s="111">
        <f t="shared" si="4"/>
        <v>0</v>
      </c>
      <c r="AG39" s="113">
        <v>0</v>
      </c>
      <c r="AH39" s="113">
        <v>4</v>
      </c>
      <c r="AI39" s="115">
        <f t="shared" si="5"/>
        <v>4</v>
      </c>
      <c r="AJ39" s="108">
        <f t="shared" si="1"/>
        <v>0</v>
      </c>
      <c r="AK39" s="108">
        <f t="shared" si="2"/>
        <v>4</v>
      </c>
      <c r="AL39" s="115">
        <f t="shared" si="3"/>
        <v>4</v>
      </c>
      <c r="AM39" s="113" t="s">
        <v>407</v>
      </c>
      <c r="AN39" s="113">
        <v>0</v>
      </c>
      <c r="AO39" s="156">
        <v>0</v>
      </c>
      <c r="AP39" s="149" t="s">
        <v>408</v>
      </c>
      <c r="AQ39" s="150" t="s">
        <v>409</v>
      </c>
    </row>
    <row r="40" spans="1:43" ht="30.75" customHeight="1" x14ac:dyDescent="0.15">
      <c r="A40" s="158" t="s">
        <v>415</v>
      </c>
      <c r="B40" s="109" t="s">
        <v>416</v>
      </c>
      <c r="C40" s="109" t="s">
        <v>417</v>
      </c>
      <c r="D40" s="185" t="s">
        <v>448</v>
      </c>
      <c r="E40" s="109" t="str">
        <f t="shared" si="0"/>
        <v xml:space="preserve">I.1.A.1      </v>
      </c>
      <c r="F40" s="109" t="s">
        <v>240</v>
      </c>
      <c r="G40" s="109"/>
      <c r="H40" s="109"/>
      <c r="I40" s="109"/>
      <c r="J40" s="109"/>
      <c r="K40" s="109"/>
      <c r="L40" s="109"/>
      <c r="M40" s="109" t="s">
        <v>402</v>
      </c>
      <c r="N40" s="109" t="s">
        <v>403</v>
      </c>
      <c r="O40" s="139" t="s">
        <v>404</v>
      </c>
      <c r="P40" s="109" t="s">
        <v>414</v>
      </c>
      <c r="Q40" s="153">
        <v>30</v>
      </c>
      <c r="R40" s="95"/>
      <c r="S40" s="109"/>
      <c r="T40" s="94"/>
      <c r="U40" s="94"/>
      <c r="V40" s="96"/>
      <c r="W40" s="107"/>
      <c r="X40" s="108"/>
      <c r="Y40" s="110"/>
      <c r="Z40" s="108"/>
      <c r="AA40" s="108"/>
      <c r="AB40" s="146"/>
      <c r="AC40" s="147" t="s">
        <v>406</v>
      </c>
      <c r="AD40" s="112">
        <v>0</v>
      </c>
      <c r="AE40" s="113">
        <v>0</v>
      </c>
      <c r="AF40" s="111">
        <f t="shared" si="4"/>
        <v>0</v>
      </c>
      <c r="AG40" s="113">
        <v>0</v>
      </c>
      <c r="AH40" s="113">
        <v>16</v>
      </c>
      <c r="AI40" s="115">
        <f t="shared" si="5"/>
        <v>16</v>
      </c>
      <c r="AJ40" s="108">
        <f t="shared" si="1"/>
        <v>0</v>
      </c>
      <c r="AK40" s="108">
        <f t="shared" si="2"/>
        <v>16</v>
      </c>
      <c r="AL40" s="115">
        <f t="shared" si="3"/>
        <v>16</v>
      </c>
      <c r="AM40" s="113" t="s">
        <v>407</v>
      </c>
      <c r="AN40" s="113">
        <v>0</v>
      </c>
      <c r="AO40" s="156">
        <v>0</v>
      </c>
      <c r="AP40" s="149" t="s">
        <v>408</v>
      </c>
      <c r="AQ40" s="150" t="s">
        <v>409</v>
      </c>
    </row>
    <row r="41" spans="1:43" ht="30.75" customHeight="1" x14ac:dyDescent="0.15">
      <c r="A41" s="158" t="s">
        <v>415</v>
      </c>
      <c r="B41" s="109" t="s">
        <v>416</v>
      </c>
      <c r="C41" s="109" t="s">
        <v>417</v>
      </c>
      <c r="D41" s="185" t="s">
        <v>449</v>
      </c>
      <c r="E41" s="109" t="str">
        <f t="shared" si="0"/>
        <v xml:space="preserve">I.1.A.1      </v>
      </c>
      <c r="F41" s="109" t="s">
        <v>240</v>
      </c>
      <c r="G41" s="109"/>
      <c r="H41" s="109"/>
      <c r="I41" s="109"/>
      <c r="J41" s="109"/>
      <c r="K41" s="109"/>
      <c r="L41" s="109"/>
      <c r="M41" s="109" t="s">
        <v>402</v>
      </c>
      <c r="N41" s="109" t="s">
        <v>403</v>
      </c>
      <c r="O41" s="139" t="s">
        <v>404</v>
      </c>
      <c r="P41" s="109" t="s">
        <v>414</v>
      </c>
      <c r="Q41" s="153">
        <v>30</v>
      </c>
      <c r="R41" s="95"/>
      <c r="S41" s="109"/>
      <c r="T41" s="94"/>
      <c r="U41" s="94"/>
      <c r="V41" s="96"/>
      <c r="W41" s="107"/>
      <c r="X41" s="108"/>
      <c r="Y41" s="110"/>
      <c r="Z41" s="108"/>
      <c r="AA41" s="108"/>
      <c r="AB41" s="146"/>
      <c r="AC41" s="147" t="s">
        <v>406</v>
      </c>
      <c r="AD41" s="112">
        <v>0</v>
      </c>
      <c r="AE41" s="113">
        <v>0</v>
      </c>
      <c r="AF41" s="111">
        <f t="shared" si="4"/>
        <v>0</v>
      </c>
      <c r="AG41" s="113">
        <v>0</v>
      </c>
      <c r="AH41" s="113">
        <v>0</v>
      </c>
      <c r="AI41" s="115">
        <f t="shared" si="5"/>
        <v>0</v>
      </c>
      <c r="AJ41" s="108">
        <f t="shared" si="1"/>
        <v>0</v>
      </c>
      <c r="AK41" s="108">
        <f t="shared" si="2"/>
        <v>0</v>
      </c>
      <c r="AL41" s="115">
        <f t="shared" si="3"/>
        <v>0</v>
      </c>
      <c r="AM41" s="113" t="s">
        <v>407</v>
      </c>
      <c r="AN41" s="113">
        <v>0</v>
      </c>
      <c r="AO41" s="156">
        <v>0</v>
      </c>
      <c r="AP41" s="149" t="s">
        <v>408</v>
      </c>
      <c r="AQ41" s="150" t="s">
        <v>409</v>
      </c>
    </row>
    <row r="42" spans="1:43" ht="30.75" customHeight="1" x14ac:dyDescent="0.15">
      <c r="A42" s="158" t="s">
        <v>415</v>
      </c>
      <c r="B42" s="109" t="s">
        <v>416</v>
      </c>
      <c r="C42" s="109" t="s">
        <v>417</v>
      </c>
      <c r="D42" s="185" t="s">
        <v>450</v>
      </c>
      <c r="E42" s="109" t="str">
        <f t="shared" si="0"/>
        <v xml:space="preserve">I.1.A.1      </v>
      </c>
      <c r="F42" s="109" t="s">
        <v>240</v>
      </c>
      <c r="G42" s="109"/>
      <c r="H42" s="109"/>
      <c r="I42" s="109"/>
      <c r="J42" s="109"/>
      <c r="K42" s="109"/>
      <c r="L42" s="109"/>
      <c r="M42" s="109" t="s">
        <v>402</v>
      </c>
      <c r="N42" s="109" t="s">
        <v>403</v>
      </c>
      <c r="O42" s="139" t="s">
        <v>404</v>
      </c>
      <c r="P42" s="109" t="s">
        <v>414</v>
      </c>
      <c r="Q42" s="153">
        <v>30</v>
      </c>
      <c r="R42" s="95"/>
      <c r="S42" s="109"/>
      <c r="T42" s="94"/>
      <c r="U42" s="94"/>
      <c r="V42" s="96"/>
      <c r="W42" s="107"/>
      <c r="X42" s="108"/>
      <c r="Y42" s="110"/>
      <c r="Z42" s="108"/>
      <c r="AA42" s="108"/>
      <c r="AB42" s="146"/>
      <c r="AC42" s="147" t="s">
        <v>406</v>
      </c>
      <c r="AD42" s="112">
        <v>0</v>
      </c>
      <c r="AE42" s="113">
        <v>0</v>
      </c>
      <c r="AF42" s="111">
        <f t="shared" si="4"/>
        <v>0</v>
      </c>
      <c r="AG42" s="113">
        <v>0</v>
      </c>
      <c r="AH42" s="113">
        <v>1</v>
      </c>
      <c r="AI42" s="115">
        <f t="shared" si="5"/>
        <v>1</v>
      </c>
      <c r="AJ42" s="108">
        <f t="shared" si="1"/>
        <v>0</v>
      </c>
      <c r="AK42" s="108">
        <f t="shared" si="2"/>
        <v>1</v>
      </c>
      <c r="AL42" s="115">
        <f t="shared" si="3"/>
        <v>1</v>
      </c>
      <c r="AM42" s="113" t="s">
        <v>407</v>
      </c>
      <c r="AN42" s="113">
        <v>0</v>
      </c>
      <c r="AO42" s="156">
        <v>0</v>
      </c>
      <c r="AP42" s="149" t="s">
        <v>408</v>
      </c>
      <c r="AQ42" s="150" t="s">
        <v>409</v>
      </c>
    </row>
    <row r="43" spans="1:43" ht="30.75" customHeight="1" x14ac:dyDescent="0.15">
      <c r="A43" s="158" t="s">
        <v>415</v>
      </c>
      <c r="B43" s="109" t="s">
        <v>416</v>
      </c>
      <c r="C43" s="109" t="s">
        <v>417</v>
      </c>
      <c r="D43" s="185" t="s">
        <v>451</v>
      </c>
      <c r="E43" s="109" t="str">
        <f t="shared" si="0"/>
        <v xml:space="preserve">I.1.A.1      </v>
      </c>
      <c r="F43" s="109" t="s">
        <v>240</v>
      </c>
      <c r="G43" s="109"/>
      <c r="H43" s="109"/>
      <c r="I43" s="109"/>
      <c r="J43" s="109"/>
      <c r="K43" s="109"/>
      <c r="L43" s="109"/>
      <c r="M43" s="109" t="s">
        <v>402</v>
      </c>
      <c r="N43" s="109" t="s">
        <v>403</v>
      </c>
      <c r="O43" s="139" t="s">
        <v>404</v>
      </c>
      <c r="P43" s="109" t="s">
        <v>414</v>
      </c>
      <c r="Q43" s="153">
        <v>30</v>
      </c>
      <c r="R43" s="95"/>
      <c r="S43" s="109"/>
      <c r="T43" s="94"/>
      <c r="U43" s="94"/>
      <c r="V43" s="96"/>
      <c r="W43" s="107"/>
      <c r="X43" s="108"/>
      <c r="Y43" s="110"/>
      <c r="Z43" s="108"/>
      <c r="AA43" s="108"/>
      <c r="AB43" s="146"/>
      <c r="AC43" s="147" t="s">
        <v>406</v>
      </c>
      <c r="AD43" s="112">
        <v>0</v>
      </c>
      <c r="AE43" s="113">
        <v>0</v>
      </c>
      <c r="AF43" s="111">
        <f t="shared" si="4"/>
        <v>0</v>
      </c>
      <c r="AG43" s="113">
        <v>0</v>
      </c>
      <c r="AH43" s="113">
        <v>0</v>
      </c>
      <c r="AI43" s="115">
        <f t="shared" si="5"/>
        <v>0</v>
      </c>
      <c r="AJ43" s="108">
        <f t="shared" si="1"/>
        <v>0</v>
      </c>
      <c r="AK43" s="108">
        <f t="shared" si="2"/>
        <v>0</v>
      </c>
      <c r="AL43" s="115">
        <f t="shared" si="3"/>
        <v>0</v>
      </c>
      <c r="AM43" s="113" t="s">
        <v>407</v>
      </c>
      <c r="AN43" s="113">
        <v>0</v>
      </c>
      <c r="AO43" s="156">
        <v>0</v>
      </c>
      <c r="AP43" s="149" t="s">
        <v>408</v>
      </c>
      <c r="AQ43" s="150" t="s">
        <v>409</v>
      </c>
    </row>
    <row r="44" spans="1:43" ht="30.75" customHeight="1" x14ac:dyDescent="0.15">
      <c r="A44" s="158" t="s">
        <v>415</v>
      </c>
      <c r="B44" s="109" t="s">
        <v>416</v>
      </c>
      <c r="C44" s="109" t="s">
        <v>417</v>
      </c>
      <c r="D44" s="185" t="s">
        <v>452</v>
      </c>
      <c r="E44" s="109" t="str">
        <f t="shared" si="0"/>
        <v xml:space="preserve">I.1.A.1      </v>
      </c>
      <c r="F44" s="109" t="s">
        <v>240</v>
      </c>
      <c r="G44" s="109"/>
      <c r="H44" s="109"/>
      <c r="I44" s="109"/>
      <c r="J44" s="109"/>
      <c r="K44" s="109"/>
      <c r="L44" s="109"/>
      <c r="M44" s="109" t="s">
        <v>402</v>
      </c>
      <c r="N44" s="109" t="s">
        <v>403</v>
      </c>
      <c r="O44" s="139" t="s">
        <v>404</v>
      </c>
      <c r="P44" s="109" t="s">
        <v>414</v>
      </c>
      <c r="Q44" s="153">
        <v>30</v>
      </c>
      <c r="R44" s="95"/>
      <c r="S44" s="109"/>
      <c r="T44" s="94"/>
      <c r="U44" s="94"/>
      <c r="V44" s="96"/>
      <c r="W44" s="107"/>
      <c r="X44" s="108"/>
      <c r="Y44" s="110"/>
      <c r="Z44" s="108"/>
      <c r="AA44" s="108"/>
      <c r="AB44" s="146"/>
      <c r="AC44" s="147" t="s">
        <v>406</v>
      </c>
      <c r="AD44" s="112">
        <v>0</v>
      </c>
      <c r="AE44" s="113">
        <v>0</v>
      </c>
      <c r="AF44" s="111">
        <f t="shared" si="4"/>
        <v>0</v>
      </c>
      <c r="AG44" s="113">
        <v>0</v>
      </c>
      <c r="AH44" s="113">
        <v>1</v>
      </c>
      <c r="AI44" s="115">
        <f t="shared" si="5"/>
        <v>1</v>
      </c>
      <c r="AJ44" s="108">
        <f t="shared" si="1"/>
        <v>0</v>
      </c>
      <c r="AK44" s="108">
        <f t="shared" si="2"/>
        <v>1</v>
      </c>
      <c r="AL44" s="115">
        <f t="shared" si="3"/>
        <v>1</v>
      </c>
      <c r="AM44" s="113" t="s">
        <v>407</v>
      </c>
      <c r="AN44" s="113">
        <v>0</v>
      </c>
      <c r="AO44" s="156">
        <v>0</v>
      </c>
      <c r="AP44" s="149" t="s">
        <v>408</v>
      </c>
      <c r="AQ44" s="150" t="s">
        <v>409</v>
      </c>
    </row>
    <row r="45" spans="1:43" ht="30.75" customHeight="1" x14ac:dyDescent="0.15">
      <c r="A45" s="158" t="s">
        <v>415</v>
      </c>
      <c r="B45" s="109" t="s">
        <v>416</v>
      </c>
      <c r="C45" s="109" t="s">
        <v>417</v>
      </c>
      <c r="D45" s="185" t="s">
        <v>453</v>
      </c>
      <c r="E45" s="109" t="str">
        <f t="shared" si="0"/>
        <v xml:space="preserve">I.1.A.1      </v>
      </c>
      <c r="F45" s="109" t="s">
        <v>240</v>
      </c>
      <c r="G45" s="109"/>
      <c r="H45" s="109"/>
      <c r="I45" s="109"/>
      <c r="J45" s="109"/>
      <c r="K45" s="109"/>
      <c r="L45" s="109"/>
      <c r="M45" s="109" t="s">
        <v>402</v>
      </c>
      <c r="N45" s="109" t="s">
        <v>403</v>
      </c>
      <c r="O45" s="139" t="s">
        <v>404</v>
      </c>
      <c r="P45" s="109" t="s">
        <v>414</v>
      </c>
      <c r="Q45" s="153">
        <v>30</v>
      </c>
      <c r="R45" s="95"/>
      <c r="S45" s="109"/>
      <c r="T45" s="94"/>
      <c r="U45" s="94"/>
      <c r="V45" s="96"/>
      <c r="W45" s="107"/>
      <c r="X45" s="108"/>
      <c r="Y45" s="110"/>
      <c r="Z45" s="108"/>
      <c r="AA45" s="108"/>
      <c r="AB45" s="146"/>
      <c r="AC45" s="147" t="s">
        <v>406</v>
      </c>
      <c r="AD45" s="112">
        <v>0</v>
      </c>
      <c r="AE45" s="113">
        <v>0</v>
      </c>
      <c r="AF45" s="111">
        <f t="shared" si="4"/>
        <v>0</v>
      </c>
      <c r="AG45" s="113">
        <v>0</v>
      </c>
      <c r="AH45" s="113">
        <v>0</v>
      </c>
      <c r="AI45" s="115">
        <f t="shared" si="5"/>
        <v>0</v>
      </c>
      <c r="AJ45" s="108">
        <f t="shared" si="1"/>
        <v>0</v>
      </c>
      <c r="AK45" s="108">
        <f t="shared" si="2"/>
        <v>0</v>
      </c>
      <c r="AL45" s="115">
        <f t="shared" si="3"/>
        <v>0</v>
      </c>
      <c r="AM45" s="113" t="s">
        <v>407</v>
      </c>
      <c r="AN45" s="113">
        <v>0</v>
      </c>
      <c r="AO45" s="156">
        <v>0</v>
      </c>
      <c r="AP45" s="149" t="s">
        <v>408</v>
      </c>
      <c r="AQ45" s="150" t="s">
        <v>409</v>
      </c>
    </row>
    <row r="46" spans="1:43" ht="30.75" customHeight="1" x14ac:dyDescent="0.15">
      <c r="A46" s="158" t="s">
        <v>415</v>
      </c>
      <c r="B46" s="109" t="s">
        <v>416</v>
      </c>
      <c r="C46" s="109" t="s">
        <v>417</v>
      </c>
      <c r="D46" s="185" t="s">
        <v>454</v>
      </c>
      <c r="E46" s="109" t="str">
        <f t="shared" si="0"/>
        <v xml:space="preserve">I.1.A.1      </v>
      </c>
      <c r="F46" s="109" t="s">
        <v>240</v>
      </c>
      <c r="G46" s="109"/>
      <c r="H46" s="109"/>
      <c r="I46" s="109"/>
      <c r="J46" s="109"/>
      <c r="K46" s="109"/>
      <c r="L46" s="109"/>
      <c r="M46" s="109" t="s">
        <v>402</v>
      </c>
      <c r="N46" s="109" t="s">
        <v>403</v>
      </c>
      <c r="O46" s="139" t="s">
        <v>404</v>
      </c>
      <c r="P46" s="109" t="s">
        <v>414</v>
      </c>
      <c r="Q46" s="153">
        <v>30</v>
      </c>
      <c r="R46" s="95"/>
      <c r="S46" s="109"/>
      <c r="T46" s="94"/>
      <c r="U46" s="94"/>
      <c r="V46" s="96"/>
      <c r="W46" s="107"/>
      <c r="X46" s="108"/>
      <c r="Y46" s="110"/>
      <c r="Z46" s="108"/>
      <c r="AA46" s="108"/>
      <c r="AB46" s="146"/>
      <c r="AC46" s="147" t="s">
        <v>406</v>
      </c>
      <c r="AD46" s="112">
        <v>0</v>
      </c>
      <c r="AE46" s="113">
        <v>0</v>
      </c>
      <c r="AF46" s="111">
        <f t="shared" si="4"/>
        <v>0</v>
      </c>
      <c r="AG46" s="113">
        <v>0</v>
      </c>
      <c r="AH46" s="113">
        <v>1</v>
      </c>
      <c r="AI46" s="115">
        <f t="shared" si="5"/>
        <v>1</v>
      </c>
      <c r="AJ46" s="108">
        <f t="shared" si="1"/>
        <v>0</v>
      </c>
      <c r="AK46" s="108">
        <f t="shared" si="2"/>
        <v>1</v>
      </c>
      <c r="AL46" s="115">
        <f t="shared" si="3"/>
        <v>1</v>
      </c>
      <c r="AM46" s="113" t="s">
        <v>407</v>
      </c>
      <c r="AN46" s="113">
        <v>0</v>
      </c>
      <c r="AO46" s="156">
        <v>0</v>
      </c>
      <c r="AP46" s="149" t="s">
        <v>408</v>
      </c>
      <c r="AQ46" s="150" t="s">
        <v>409</v>
      </c>
    </row>
    <row r="47" spans="1:43" ht="30.75" customHeight="1" x14ac:dyDescent="0.15">
      <c r="A47" s="158" t="s">
        <v>415</v>
      </c>
      <c r="B47" s="109" t="s">
        <v>416</v>
      </c>
      <c r="C47" s="109" t="s">
        <v>417</v>
      </c>
      <c r="D47" s="185" t="s">
        <v>455</v>
      </c>
      <c r="E47" s="109" t="str">
        <f t="shared" si="0"/>
        <v xml:space="preserve">I.1.A.1      </v>
      </c>
      <c r="F47" s="109" t="s">
        <v>240</v>
      </c>
      <c r="G47" s="109"/>
      <c r="H47" s="109"/>
      <c r="I47" s="109"/>
      <c r="J47" s="109"/>
      <c r="K47" s="109"/>
      <c r="L47" s="109"/>
      <c r="M47" s="109" t="s">
        <v>402</v>
      </c>
      <c r="N47" s="109" t="s">
        <v>403</v>
      </c>
      <c r="O47" s="139" t="s">
        <v>404</v>
      </c>
      <c r="P47" s="109" t="s">
        <v>414</v>
      </c>
      <c r="Q47" s="153">
        <v>30</v>
      </c>
      <c r="R47" s="95"/>
      <c r="S47" s="109"/>
      <c r="T47" s="94"/>
      <c r="U47" s="94"/>
      <c r="V47" s="96"/>
      <c r="W47" s="107"/>
      <c r="X47" s="108"/>
      <c r="Y47" s="110"/>
      <c r="Z47" s="108"/>
      <c r="AA47" s="108"/>
      <c r="AB47" s="146"/>
      <c r="AC47" s="147" t="s">
        <v>406</v>
      </c>
      <c r="AD47" s="112">
        <v>0</v>
      </c>
      <c r="AE47" s="113">
        <v>0</v>
      </c>
      <c r="AF47" s="111">
        <f t="shared" si="4"/>
        <v>0</v>
      </c>
      <c r="AG47" s="113">
        <v>0</v>
      </c>
      <c r="AH47" s="113">
        <v>49</v>
      </c>
      <c r="AI47" s="115">
        <f t="shared" si="5"/>
        <v>49</v>
      </c>
      <c r="AJ47" s="108">
        <f t="shared" si="1"/>
        <v>0</v>
      </c>
      <c r="AK47" s="108">
        <f t="shared" si="2"/>
        <v>49</v>
      </c>
      <c r="AL47" s="115">
        <f t="shared" si="3"/>
        <v>49</v>
      </c>
      <c r="AM47" s="113" t="s">
        <v>407</v>
      </c>
      <c r="AN47" s="113">
        <v>0</v>
      </c>
      <c r="AO47" s="156">
        <v>0</v>
      </c>
      <c r="AP47" s="149" t="s">
        <v>408</v>
      </c>
      <c r="AQ47" s="150" t="s">
        <v>409</v>
      </c>
    </row>
    <row r="48" spans="1:43" ht="30.75" customHeight="1" x14ac:dyDescent="0.15">
      <c r="A48" s="158" t="s">
        <v>415</v>
      </c>
      <c r="B48" s="109" t="s">
        <v>416</v>
      </c>
      <c r="C48" s="109" t="s">
        <v>417</v>
      </c>
      <c r="D48" s="185" t="s">
        <v>456</v>
      </c>
      <c r="E48" s="109" t="str">
        <f t="shared" si="0"/>
        <v xml:space="preserve">I.1.A.1      </v>
      </c>
      <c r="F48" s="109" t="s">
        <v>240</v>
      </c>
      <c r="G48" s="109"/>
      <c r="H48" s="109"/>
      <c r="I48" s="109"/>
      <c r="J48" s="109"/>
      <c r="K48" s="109"/>
      <c r="L48" s="109"/>
      <c r="M48" s="109" t="s">
        <v>402</v>
      </c>
      <c r="N48" s="109" t="s">
        <v>403</v>
      </c>
      <c r="O48" s="139" t="s">
        <v>404</v>
      </c>
      <c r="P48" s="109" t="s">
        <v>414</v>
      </c>
      <c r="Q48" s="153">
        <v>30</v>
      </c>
      <c r="R48" s="95"/>
      <c r="S48" s="109"/>
      <c r="T48" s="94"/>
      <c r="U48" s="94"/>
      <c r="V48" s="96"/>
      <c r="W48" s="107"/>
      <c r="X48" s="108"/>
      <c r="Y48" s="110"/>
      <c r="Z48" s="108"/>
      <c r="AA48" s="108"/>
      <c r="AB48" s="146"/>
      <c r="AC48" s="147" t="s">
        <v>406</v>
      </c>
      <c r="AD48" s="112">
        <v>0</v>
      </c>
      <c r="AE48" s="113">
        <v>0</v>
      </c>
      <c r="AF48" s="111">
        <f t="shared" si="4"/>
        <v>0</v>
      </c>
      <c r="AG48" s="113">
        <v>0</v>
      </c>
      <c r="AH48" s="113">
        <v>32</v>
      </c>
      <c r="AI48" s="115">
        <f t="shared" si="5"/>
        <v>32</v>
      </c>
      <c r="AJ48" s="108">
        <f t="shared" si="1"/>
        <v>0</v>
      </c>
      <c r="AK48" s="108">
        <f t="shared" si="2"/>
        <v>32</v>
      </c>
      <c r="AL48" s="115">
        <f t="shared" si="3"/>
        <v>32</v>
      </c>
      <c r="AM48" s="113" t="s">
        <v>407</v>
      </c>
      <c r="AN48" s="113">
        <v>0</v>
      </c>
      <c r="AO48" s="156">
        <v>0</v>
      </c>
      <c r="AP48" s="149" t="s">
        <v>408</v>
      </c>
      <c r="AQ48" s="150" t="s">
        <v>409</v>
      </c>
    </row>
    <row r="49" spans="1:43" ht="30.75" customHeight="1" x14ac:dyDescent="0.15">
      <c r="A49" s="158" t="s">
        <v>415</v>
      </c>
      <c r="B49" s="109" t="s">
        <v>416</v>
      </c>
      <c r="C49" s="109" t="s">
        <v>417</v>
      </c>
      <c r="D49" s="185" t="s">
        <v>457</v>
      </c>
      <c r="E49" s="109" t="str">
        <f t="shared" si="0"/>
        <v xml:space="preserve">I.1.A.1      </v>
      </c>
      <c r="F49" s="109" t="s">
        <v>240</v>
      </c>
      <c r="G49" s="109"/>
      <c r="H49" s="109"/>
      <c r="I49" s="109"/>
      <c r="J49" s="109"/>
      <c r="K49" s="109"/>
      <c r="L49" s="109"/>
      <c r="M49" s="109" t="s">
        <v>402</v>
      </c>
      <c r="N49" s="109" t="s">
        <v>403</v>
      </c>
      <c r="O49" s="139" t="s">
        <v>404</v>
      </c>
      <c r="P49" s="109" t="s">
        <v>414</v>
      </c>
      <c r="Q49" s="153">
        <v>30</v>
      </c>
      <c r="R49" s="95"/>
      <c r="S49" s="109"/>
      <c r="T49" s="94"/>
      <c r="U49" s="94"/>
      <c r="V49" s="96"/>
      <c r="W49" s="107"/>
      <c r="X49" s="108"/>
      <c r="Y49" s="110"/>
      <c r="Z49" s="108"/>
      <c r="AA49" s="108"/>
      <c r="AB49" s="146"/>
      <c r="AC49" s="147" t="s">
        <v>406</v>
      </c>
      <c r="AD49" s="112">
        <v>0</v>
      </c>
      <c r="AE49" s="113">
        <v>0</v>
      </c>
      <c r="AF49" s="111">
        <f t="shared" si="4"/>
        <v>0</v>
      </c>
      <c r="AG49" s="113">
        <v>0</v>
      </c>
      <c r="AH49" s="113">
        <v>1</v>
      </c>
      <c r="AI49" s="115">
        <f t="shared" si="5"/>
        <v>1</v>
      </c>
      <c r="AJ49" s="108">
        <f t="shared" si="1"/>
        <v>0</v>
      </c>
      <c r="AK49" s="108">
        <f t="shared" si="2"/>
        <v>1</v>
      </c>
      <c r="AL49" s="115">
        <f t="shared" si="3"/>
        <v>1</v>
      </c>
      <c r="AM49" s="113" t="s">
        <v>407</v>
      </c>
      <c r="AN49" s="113">
        <v>0</v>
      </c>
      <c r="AO49" s="156">
        <v>0</v>
      </c>
      <c r="AP49" s="149" t="s">
        <v>408</v>
      </c>
      <c r="AQ49" s="150" t="s">
        <v>409</v>
      </c>
    </row>
    <row r="50" spans="1:43" ht="30.75" customHeight="1" x14ac:dyDescent="0.15">
      <c r="A50" s="158" t="s">
        <v>415</v>
      </c>
      <c r="B50" s="109" t="s">
        <v>416</v>
      </c>
      <c r="C50" s="109" t="s">
        <v>417</v>
      </c>
      <c r="D50" s="185" t="s">
        <v>458</v>
      </c>
      <c r="E50" s="109" t="str">
        <f t="shared" si="0"/>
        <v xml:space="preserve">I.1.A.1      </v>
      </c>
      <c r="F50" s="109" t="s">
        <v>240</v>
      </c>
      <c r="G50" s="109"/>
      <c r="H50" s="109"/>
      <c r="I50" s="109"/>
      <c r="J50" s="109"/>
      <c r="K50" s="109"/>
      <c r="L50" s="109"/>
      <c r="M50" s="109" t="s">
        <v>402</v>
      </c>
      <c r="N50" s="109" t="s">
        <v>403</v>
      </c>
      <c r="O50" s="139" t="s">
        <v>404</v>
      </c>
      <c r="P50" s="109" t="s">
        <v>414</v>
      </c>
      <c r="Q50" s="153">
        <v>30</v>
      </c>
      <c r="R50" s="95"/>
      <c r="S50" s="109"/>
      <c r="T50" s="94"/>
      <c r="U50" s="94"/>
      <c r="V50" s="96"/>
      <c r="W50" s="107"/>
      <c r="X50" s="108"/>
      <c r="Y50" s="110"/>
      <c r="Z50" s="108"/>
      <c r="AA50" s="108"/>
      <c r="AB50" s="146"/>
      <c r="AC50" s="147" t="s">
        <v>406</v>
      </c>
      <c r="AD50" s="112">
        <v>0</v>
      </c>
      <c r="AE50" s="113">
        <v>0</v>
      </c>
      <c r="AF50" s="111">
        <f t="shared" si="4"/>
        <v>0</v>
      </c>
      <c r="AG50" s="113">
        <v>0</v>
      </c>
      <c r="AH50" s="113">
        <v>12</v>
      </c>
      <c r="AI50" s="115">
        <f t="shared" si="5"/>
        <v>12</v>
      </c>
      <c r="AJ50" s="108">
        <f t="shared" si="1"/>
        <v>0</v>
      </c>
      <c r="AK50" s="108">
        <f t="shared" si="2"/>
        <v>12</v>
      </c>
      <c r="AL50" s="115">
        <f t="shared" si="3"/>
        <v>12</v>
      </c>
      <c r="AM50" s="113" t="s">
        <v>407</v>
      </c>
      <c r="AN50" s="113">
        <v>0</v>
      </c>
      <c r="AO50" s="156">
        <v>0</v>
      </c>
      <c r="AP50" s="149" t="s">
        <v>408</v>
      </c>
      <c r="AQ50" s="150" t="s">
        <v>409</v>
      </c>
    </row>
    <row r="51" spans="1:43" ht="30.75" customHeight="1" x14ac:dyDescent="0.15">
      <c r="A51" s="158" t="s">
        <v>415</v>
      </c>
      <c r="B51" s="109" t="s">
        <v>416</v>
      </c>
      <c r="C51" s="109" t="s">
        <v>417</v>
      </c>
      <c r="D51" s="185" t="s">
        <v>459</v>
      </c>
      <c r="E51" s="109" t="str">
        <f t="shared" si="0"/>
        <v xml:space="preserve">I.1.A.1      </v>
      </c>
      <c r="F51" s="109" t="s">
        <v>240</v>
      </c>
      <c r="G51" s="109"/>
      <c r="H51" s="109"/>
      <c r="I51" s="109"/>
      <c r="J51" s="109"/>
      <c r="K51" s="109"/>
      <c r="L51" s="109"/>
      <c r="M51" s="109" t="s">
        <v>402</v>
      </c>
      <c r="N51" s="109" t="s">
        <v>403</v>
      </c>
      <c r="O51" s="139" t="s">
        <v>404</v>
      </c>
      <c r="P51" s="109" t="s">
        <v>414</v>
      </c>
      <c r="Q51" s="153">
        <v>30</v>
      </c>
      <c r="R51" s="95"/>
      <c r="S51" s="109"/>
      <c r="T51" s="94"/>
      <c r="U51" s="94"/>
      <c r="V51" s="96"/>
      <c r="W51" s="107"/>
      <c r="X51" s="108"/>
      <c r="Y51" s="110"/>
      <c r="Z51" s="108"/>
      <c r="AA51" s="108"/>
      <c r="AB51" s="146"/>
      <c r="AC51" s="147" t="s">
        <v>406</v>
      </c>
      <c r="AD51" s="112">
        <v>0</v>
      </c>
      <c r="AE51" s="113">
        <v>0</v>
      </c>
      <c r="AF51" s="111">
        <f t="shared" si="4"/>
        <v>0</v>
      </c>
      <c r="AG51" s="113">
        <v>0</v>
      </c>
      <c r="AH51" s="113">
        <v>38</v>
      </c>
      <c r="AI51" s="115">
        <f t="shared" si="5"/>
        <v>38</v>
      </c>
      <c r="AJ51" s="108">
        <f t="shared" si="1"/>
        <v>0</v>
      </c>
      <c r="AK51" s="108">
        <f t="shared" si="2"/>
        <v>38</v>
      </c>
      <c r="AL51" s="115">
        <f t="shared" si="3"/>
        <v>38</v>
      </c>
      <c r="AM51" s="113" t="s">
        <v>407</v>
      </c>
      <c r="AN51" s="113">
        <v>0</v>
      </c>
      <c r="AO51" s="156">
        <v>0</v>
      </c>
      <c r="AP51" s="149" t="s">
        <v>408</v>
      </c>
      <c r="AQ51" s="150" t="s">
        <v>409</v>
      </c>
    </row>
    <row r="52" spans="1:43" ht="33.75" x14ac:dyDescent="0.15">
      <c r="A52" s="158" t="s">
        <v>415</v>
      </c>
      <c r="B52" s="109" t="s">
        <v>416</v>
      </c>
      <c r="C52" s="109" t="s">
        <v>417</v>
      </c>
      <c r="D52" s="185" t="s">
        <v>460</v>
      </c>
      <c r="E52" s="109" t="str">
        <f t="shared" si="0"/>
        <v xml:space="preserve">I.1.A.1      </v>
      </c>
      <c r="F52" s="109" t="s">
        <v>240</v>
      </c>
      <c r="G52" s="109"/>
      <c r="H52" s="109"/>
      <c r="I52" s="109"/>
      <c r="J52" s="109"/>
      <c r="K52" s="109"/>
      <c r="L52" s="109"/>
      <c r="M52" s="109" t="s">
        <v>402</v>
      </c>
      <c r="N52" s="109" t="s">
        <v>403</v>
      </c>
      <c r="O52" s="139" t="s">
        <v>404</v>
      </c>
      <c r="P52" s="109" t="s">
        <v>414</v>
      </c>
      <c r="Q52" s="153">
        <v>30</v>
      </c>
      <c r="R52" s="95"/>
      <c r="S52" s="109"/>
      <c r="T52" s="94"/>
      <c r="U52" s="94"/>
      <c r="V52" s="96"/>
      <c r="W52" s="107"/>
      <c r="X52" s="108"/>
      <c r="Y52" s="110"/>
      <c r="Z52" s="108"/>
      <c r="AA52" s="108"/>
      <c r="AB52" s="146"/>
      <c r="AC52" s="147" t="s">
        <v>406</v>
      </c>
      <c r="AD52" s="112">
        <v>0</v>
      </c>
      <c r="AE52" s="113">
        <v>0</v>
      </c>
      <c r="AF52" s="111">
        <f t="shared" si="4"/>
        <v>0</v>
      </c>
      <c r="AG52" s="113">
        <v>0</v>
      </c>
      <c r="AH52" s="113">
        <v>7</v>
      </c>
      <c r="AI52" s="115">
        <f t="shared" si="5"/>
        <v>7</v>
      </c>
      <c r="AJ52" s="108">
        <f t="shared" si="1"/>
        <v>0</v>
      </c>
      <c r="AK52" s="108">
        <f t="shared" si="2"/>
        <v>7</v>
      </c>
      <c r="AL52" s="115">
        <f t="shared" si="3"/>
        <v>7</v>
      </c>
      <c r="AM52" s="113" t="s">
        <v>407</v>
      </c>
      <c r="AN52" s="113">
        <v>0</v>
      </c>
      <c r="AO52" s="156">
        <v>0</v>
      </c>
      <c r="AP52" s="149" t="s">
        <v>408</v>
      </c>
      <c r="AQ52" s="150" t="s">
        <v>409</v>
      </c>
    </row>
    <row r="53" spans="1:43" ht="30.75" customHeight="1" x14ac:dyDescent="0.15">
      <c r="A53" s="158" t="s">
        <v>415</v>
      </c>
      <c r="B53" s="109" t="s">
        <v>416</v>
      </c>
      <c r="C53" s="109" t="s">
        <v>417</v>
      </c>
      <c r="D53" s="185" t="s">
        <v>461</v>
      </c>
      <c r="E53" s="109" t="str">
        <f t="shared" si="0"/>
        <v xml:space="preserve">I.1.A.1      </v>
      </c>
      <c r="F53" s="109" t="s">
        <v>240</v>
      </c>
      <c r="G53" s="109"/>
      <c r="H53" s="109"/>
      <c r="I53" s="109"/>
      <c r="J53" s="109"/>
      <c r="K53" s="109"/>
      <c r="L53" s="109"/>
      <c r="M53" s="109" t="s">
        <v>402</v>
      </c>
      <c r="N53" s="109" t="s">
        <v>403</v>
      </c>
      <c r="O53" s="139" t="s">
        <v>404</v>
      </c>
      <c r="P53" s="109" t="s">
        <v>414</v>
      </c>
      <c r="Q53" s="153">
        <v>30</v>
      </c>
      <c r="R53" s="95"/>
      <c r="S53" s="109"/>
      <c r="T53" s="94"/>
      <c r="U53" s="94"/>
      <c r="V53" s="96"/>
      <c r="W53" s="107"/>
      <c r="X53" s="108"/>
      <c r="Y53" s="110"/>
      <c r="Z53" s="108"/>
      <c r="AA53" s="108"/>
      <c r="AB53" s="146"/>
      <c r="AC53" s="147" t="s">
        <v>406</v>
      </c>
      <c r="AD53" s="112">
        <v>0</v>
      </c>
      <c r="AE53" s="113">
        <v>0</v>
      </c>
      <c r="AF53" s="111">
        <f t="shared" si="4"/>
        <v>0</v>
      </c>
      <c r="AG53" s="113">
        <v>0</v>
      </c>
      <c r="AH53" s="113">
        <v>3</v>
      </c>
      <c r="AI53" s="115">
        <f t="shared" si="5"/>
        <v>3</v>
      </c>
      <c r="AJ53" s="108">
        <f t="shared" si="1"/>
        <v>0</v>
      </c>
      <c r="AK53" s="108">
        <f t="shared" si="2"/>
        <v>3</v>
      </c>
      <c r="AL53" s="115">
        <f t="shared" si="3"/>
        <v>3</v>
      </c>
      <c r="AM53" s="113" t="s">
        <v>407</v>
      </c>
      <c r="AN53" s="113">
        <v>0</v>
      </c>
      <c r="AO53" s="156">
        <v>0</v>
      </c>
      <c r="AP53" s="149" t="s">
        <v>408</v>
      </c>
      <c r="AQ53" s="150" t="s">
        <v>409</v>
      </c>
    </row>
    <row r="54" spans="1:43" ht="30.75" customHeight="1" x14ac:dyDescent="0.15">
      <c r="A54" s="158" t="s">
        <v>415</v>
      </c>
      <c r="B54" s="109" t="s">
        <v>416</v>
      </c>
      <c r="C54" s="109" t="s">
        <v>417</v>
      </c>
      <c r="D54" s="185" t="s">
        <v>462</v>
      </c>
      <c r="E54" s="109" t="str">
        <f t="shared" si="0"/>
        <v xml:space="preserve">I.1.A.1      </v>
      </c>
      <c r="F54" s="109" t="s">
        <v>240</v>
      </c>
      <c r="G54" s="109"/>
      <c r="H54" s="109"/>
      <c r="I54" s="109"/>
      <c r="J54" s="109"/>
      <c r="K54" s="109"/>
      <c r="L54" s="109"/>
      <c r="M54" s="109" t="s">
        <v>402</v>
      </c>
      <c r="N54" s="109" t="s">
        <v>403</v>
      </c>
      <c r="O54" s="139" t="s">
        <v>404</v>
      </c>
      <c r="P54" s="109" t="s">
        <v>414</v>
      </c>
      <c r="Q54" s="153">
        <v>30</v>
      </c>
      <c r="R54" s="95"/>
      <c r="S54" s="109"/>
      <c r="T54" s="94"/>
      <c r="U54" s="94"/>
      <c r="V54" s="96"/>
      <c r="W54" s="107"/>
      <c r="X54" s="108"/>
      <c r="Y54" s="110"/>
      <c r="Z54" s="108"/>
      <c r="AA54" s="108"/>
      <c r="AB54" s="146"/>
      <c r="AC54" s="147" t="s">
        <v>406</v>
      </c>
      <c r="AD54" s="112">
        <v>0</v>
      </c>
      <c r="AE54" s="113">
        <v>0</v>
      </c>
      <c r="AF54" s="111">
        <f t="shared" si="4"/>
        <v>0</v>
      </c>
      <c r="AG54" s="113">
        <v>0</v>
      </c>
      <c r="AH54" s="113">
        <v>5</v>
      </c>
      <c r="AI54" s="115">
        <f t="shared" si="5"/>
        <v>5</v>
      </c>
      <c r="AJ54" s="108">
        <f t="shared" si="1"/>
        <v>0</v>
      </c>
      <c r="AK54" s="108">
        <f t="shared" si="2"/>
        <v>5</v>
      </c>
      <c r="AL54" s="115">
        <f t="shared" si="3"/>
        <v>5</v>
      </c>
      <c r="AM54" s="113" t="s">
        <v>407</v>
      </c>
      <c r="AN54" s="113">
        <v>0</v>
      </c>
      <c r="AO54" s="156">
        <v>0</v>
      </c>
      <c r="AP54" s="149" t="s">
        <v>408</v>
      </c>
      <c r="AQ54" s="150" t="s">
        <v>409</v>
      </c>
    </row>
    <row r="55" spans="1:43" ht="30.75" customHeight="1" x14ac:dyDescent="0.15">
      <c r="A55" s="158" t="s">
        <v>415</v>
      </c>
      <c r="B55" s="109" t="s">
        <v>416</v>
      </c>
      <c r="C55" s="109" t="s">
        <v>417</v>
      </c>
      <c r="D55" s="185" t="s">
        <v>463</v>
      </c>
      <c r="E55" s="109" t="str">
        <f t="shared" si="0"/>
        <v xml:space="preserve">I.1.A.1      </v>
      </c>
      <c r="F55" s="109" t="s">
        <v>240</v>
      </c>
      <c r="G55" s="109"/>
      <c r="H55" s="109"/>
      <c r="I55" s="109"/>
      <c r="J55" s="109"/>
      <c r="K55" s="109"/>
      <c r="L55" s="109"/>
      <c r="M55" s="109" t="s">
        <v>402</v>
      </c>
      <c r="N55" s="109" t="s">
        <v>403</v>
      </c>
      <c r="O55" s="139" t="s">
        <v>404</v>
      </c>
      <c r="P55" s="109" t="s">
        <v>414</v>
      </c>
      <c r="Q55" s="153">
        <v>30</v>
      </c>
      <c r="R55" s="95"/>
      <c r="S55" s="109"/>
      <c r="T55" s="94"/>
      <c r="U55" s="94"/>
      <c r="V55" s="96"/>
      <c r="W55" s="107"/>
      <c r="X55" s="108"/>
      <c r="Y55" s="110"/>
      <c r="Z55" s="108"/>
      <c r="AA55" s="108"/>
      <c r="AB55" s="146"/>
      <c r="AC55" s="147" t="s">
        <v>406</v>
      </c>
      <c r="AD55" s="112">
        <v>0</v>
      </c>
      <c r="AE55" s="113">
        <v>0</v>
      </c>
      <c r="AF55" s="111">
        <f t="shared" si="4"/>
        <v>0</v>
      </c>
      <c r="AG55" s="113">
        <v>0</v>
      </c>
      <c r="AH55" s="113">
        <v>30</v>
      </c>
      <c r="AI55" s="115">
        <f t="shared" si="5"/>
        <v>30</v>
      </c>
      <c r="AJ55" s="108">
        <f t="shared" si="1"/>
        <v>0</v>
      </c>
      <c r="AK55" s="108">
        <f t="shared" si="2"/>
        <v>30</v>
      </c>
      <c r="AL55" s="115">
        <f t="shared" si="3"/>
        <v>30</v>
      </c>
      <c r="AM55" s="113" t="s">
        <v>407</v>
      </c>
      <c r="AN55" s="113">
        <v>0</v>
      </c>
      <c r="AO55" s="156">
        <v>0</v>
      </c>
      <c r="AP55" s="149" t="s">
        <v>408</v>
      </c>
      <c r="AQ55" s="150" t="s">
        <v>409</v>
      </c>
    </row>
    <row r="56" spans="1:43" ht="30.75" customHeight="1" x14ac:dyDescent="0.15">
      <c r="A56" s="158" t="s">
        <v>415</v>
      </c>
      <c r="B56" s="109" t="s">
        <v>416</v>
      </c>
      <c r="C56" s="109" t="s">
        <v>417</v>
      </c>
      <c r="D56" s="185" t="s">
        <v>464</v>
      </c>
      <c r="E56" s="109" t="str">
        <f t="shared" si="0"/>
        <v xml:space="preserve">I.1.A.1      </v>
      </c>
      <c r="F56" s="109" t="s">
        <v>240</v>
      </c>
      <c r="G56" s="109"/>
      <c r="H56" s="109"/>
      <c r="I56" s="109"/>
      <c r="J56" s="109"/>
      <c r="K56" s="109"/>
      <c r="L56" s="109"/>
      <c r="M56" s="109" t="s">
        <v>402</v>
      </c>
      <c r="N56" s="109" t="s">
        <v>403</v>
      </c>
      <c r="O56" s="139" t="s">
        <v>404</v>
      </c>
      <c r="P56" s="109" t="s">
        <v>414</v>
      </c>
      <c r="Q56" s="153">
        <v>30</v>
      </c>
      <c r="R56" s="95"/>
      <c r="S56" s="109"/>
      <c r="T56" s="94"/>
      <c r="U56" s="94"/>
      <c r="V56" s="96"/>
      <c r="W56" s="107"/>
      <c r="X56" s="108"/>
      <c r="Y56" s="110"/>
      <c r="Z56" s="108"/>
      <c r="AA56" s="108"/>
      <c r="AB56" s="146"/>
      <c r="AC56" s="147" t="s">
        <v>406</v>
      </c>
      <c r="AD56" s="112">
        <v>0</v>
      </c>
      <c r="AE56" s="113">
        <v>0</v>
      </c>
      <c r="AF56" s="111">
        <f t="shared" si="4"/>
        <v>0</v>
      </c>
      <c r="AG56" s="113">
        <v>0</v>
      </c>
      <c r="AH56" s="113">
        <v>17</v>
      </c>
      <c r="AI56" s="115">
        <f t="shared" si="5"/>
        <v>17</v>
      </c>
      <c r="AJ56" s="108">
        <f t="shared" si="1"/>
        <v>0</v>
      </c>
      <c r="AK56" s="108">
        <f t="shared" si="2"/>
        <v>17</v>
      </c>
      <c r="AL56" s="115">
        <f t="shared" si="3"/>
        <v>17</v>
      </c>
      <c r="AM56" s="113" t="s">
        <v>407</v>
      </c>
      <c r="AN56" s="113">
        <v>0</v>
      </c>
      <c r="AO56" s="156">
        <v>0</v>
      </c>
      <c r="AP56" s="149" t="s">
        <v>408</v>
      </c>
      <c r="AQ56" s="150" t="s">
        <v>409</v>
      </c>
    </row>
    <row r="57" spans="1:43" ht="36.75" customHeight="1" x14ac:dyDescent="0.15">
      <c r="A57" s="158" t="s">
        <v>415</v>
      </c>
      <c r="B57" s="109" t="s">
        <v>416</v>
      </c>
      <c r="C57" s="109" t="s">
        <v>417</v>
      </c>
      <c r="D57" s="185" t="s">
        <v>465</v>
      </c>
      <c r="E57" s="109" t="str">
        <f t="shared" si="0"/>
        <v xml:space="preserve">I.1.A.1      </v>
      </c>
      <c r="F57" s="109" t="s">
        <v>240</v>
      </c>
      <c r="G57" s="109"/>
      <c r="H57" s="109"/>
      <c r="I57" s="109"/>
      <c r="J57" s="109"/>
      <c r="K57" s="109"/>
      <c r="L57" s="109"/>
      <c r="M57" s="109" t="s">
        <v>402</v>
      </c>
      <c r="N57" s="109" t="s">
        <v>403</v>
      </c>
      <c r="O57" s="139" t="s">
        <v>404</v>
      </c>
      <c r="P57" s="109" t="s">
        <v>414</v>
      </c>
      <c r="Q57" s="153">
        <v>30</v>
      </c>
      <c r="R57" s="95"/>
      <c r="S57" s="109"/>
      <c r="T57" s="94"/>
      <c r="U57" s="94"/>
      <c r="V57" s="96"/>
      <c r="W57" s="107"/>
      <c r="X57" s="108"/>
      <c r="Y57" s="110"/>
      <c r="Z57" s="108"/>
      <c r="AA57" s="108"/>
      <c r="AB57" s="146"/>
      <c r="AC57" s="147" t="s">
        <v>406</v>
      </c>
      <c r="AD57" s="112">
        <v>0</v>
      </c>
      <c r="AE57" s="113">
        <v>0</v>
      </c>
      <c r="AF57" s="111">
        <f t="shared" si="4"/>
        <v>0</v>
      </c>
      <c r="AG57" s="113">
        <v>0</v>
      </c>
      <c r="AH57" s="113">
        <v>0</v>
      </c>
      <c r="AI57" s="115">
        <f t="shared" si="5"/>
        <v>0</v>
      </c>
      <c r="AJ57" s="108">
        <f t="shared" si="1"/>
        <v>0</v>
      </c>
      <c r="AK57" s="108">
        <f t="shared" si="2"/>
        <v>0</v>
      </c>
      <c r="AL57" s="115">
        <f t="shared" si="3"/>
        <v>0</v>
      </c>
      <c r="AM57" s="113" t="s">
        <v>407</v>
      </c>
      <c r="AN57" s="113">
        <v>0</v>
      </c>
      <c r="AO57" s="156">
        <v>0</v>
      </c>
      <c r="AP57" s="149" t="s">
        <v>408</v>
      </c>
      <c r="AQ57" s="150" t="s">
        <v>409</v>
      </c>
    </row>
    <row r="58" spans="1:43" ht="30.75" customHeight="1" x14ac:dyDescent="0.15">
      <c r="A58" s="158" t="s">
        <v>415</v>
      </c>
      <c r="B58" s="109" t="s">
        <v>416</v>
      </c>
      <c r="C58" s="109" t="s">
        <v>417</v>
      </c>
      <c r="D58" s="185" t="s">
        <v>466</v>
      </c>
      <c r="E58" s="109" t="str">
        <f t="shared" si="0"/>
        <v xml:space="preserve">I.1.A.1      </v>
      </c>
      <c r="F58" s="109" t="s">
        <v>240</v>
      </c>
      <c r="G58" s="109"/>
      <c r="H58" s="109"/>
      <c r="I58" s="109"/>
      <c r="J58" s="109"/>
      <c r="K58" s="109"/>
      <c r="L58" s="109"/>
      <c r="M58" s="109" t="s">
        <v>402</v>
      </c>
      <c r="N58" s="109" t="s">
        <v>403</v>
      </c>
      <c r="O58" s="139" t="s">
        <v>404</v>
      </c>
      <c r="P58" s="109" t="s">
        <v>414</v>
      </c>
      <c r="Q58" s="153">
        <v>30</v>
      </c>
      <c r="R58" s="95"/>
      <c r="S58" s="109"/>
      <c r="T58" s="94"/>
      <c r="U58" s="94"/>
      <c r="V58" s="96"/>
      <c r="W58" s="107"/>
      <c r="X58" s="108"/>
      <c r="Y58" s="110"/>
      <c r="Z58" s="108"/>
      <c r="AA58" s="108"/>
      <c r="AB58" s="146"/>
      <c r="AC58" s="147" t="s">
        <v>406</v>
      </c>
      <c r="AD58" s="112">
        <v>0</v>
      </c>
      <c r="AE58" s="113">
        <v>0</v>
      </c>
      <c r="AF58" s="111">
        <f t="shared" si="4"/>
        <v>0</v>
      </c>
      <c r="AG58" s="113">
        <v>0</v>
      </c>
      <c r="AH58" s="113">
        <v>1</v>
      </c>
      <c r="AI58" s="115">
        <f t="shared" si="5"/>
        <v>1</v>
      </c>
      <c r="AJ58" s="108">
        <f t="shared" si="1"/>
        <v>0</v>
      </c>
      <c r="AK58" s="108">
        <f t="shared" si="2"/>
        <v>1</v>
      </c>
      <c r="AL58" s="115">
        <f t="shared" si="3"/>
        <v>1</v>
      </c>
      <c r="AM58" s="113" t="s">
        <v>407</v>
      </c>
      <c r="AN58" s="113">
        <v>0</v>
      </c>
      <c r="AO58" s="156">
        <v>0</v>
      </c>
      <c r="AP58" s="149" t="s">
        <v>408</v>
      </c>
      <c r="AQ58" s="150" t="s">
        <v>409</v>
      </c>
    </row>
    <row r="59" spans="1:43" ht="30.75" customHeight="1" x14ac:dyDescent="0.15">
      <c r="A59" s="158" t="s">
        <v>415</v>
      </c>
      <c r="B59" s="109" t="s">
        <v>416</v>
      </c>
      <c r="C59" s="109" t="s">
        <v>417</v>
      </c>
      <c r="D59" s="185" t="s">
        <v>467</v>
      </c>
      <c r="E59" s="109" t="str">
        <f t="shared" si="0"/>
        <v xml:space="preserve">I.1.A.1      </v>
      </c>
      <c r="F59" s="109" t="s">
        <v>240</v>
      </c>
      <c r="G59" s="109"/>
      <c r="H59" s="109"/>
      <c r="I59" s="109"/>
      <c r="J59" s="109"/>
      <c r="K59" s="109"/>
      <c r="L59" s="109"/>
      <c r="M59" s="109" t="s">
        <v>402</v>
      </c>
      <c r="N59" s="109" t="s">
        <v>403</v>
      </c>
      <c r="O59" s="139" t="s">
        <v>404</v>
      </c>
      <c r="P59" s="109" t="s">
        <v>414</v>
      </c>
      <c r="Q59" s="153">
        <v>30</v>
      </c>
      <c r="R59" s="95"/>
      <c r="S59" s="109"/>
      <c r="T59" s="94"/>
      <c r="U59" s="94"/>
      <c r="V59" s="96"/>
      <c r="W59" s="107"/>
      <c r="X59" s="108"/>
      <c r="Y59" s="110"/>
      <c r="Z59" s="108"/>
      <c r="AA59" s="108"/>
      <c r="AB59" s="146"/>
      <c r="AC59" s="147" t="s">
        <v>406</v>
      </c>
      <c r="AD59" s="112">
        <v>0</v>
      </c>
      <c r="AE59" s="113">
        <v>0</v>
      </c>
      <c r="AF59" s="111">
        <f t="shared" si="4"/>
        <v>0</v>
      </c>
      <c r="AG59" s="113">
        <v>0</v>
      </c>
      <c r="AH59" s="113">
        <v>14</v>
      </c>
      <c r="AI59" s="115">
        <f t="shared" si="5"/>
        <v>14</v>
      </c>
      <c r="AJ59" s="108">
        <f t="shared" si="1"/>
        <v>0</v>
      </c>
      <c r="AK59" s="108">
        <f t="shared" si="2"/>
        <v>14</v>
      </c>
      <c r="AL59" s="115">
        <f t="shared" si="3"/>
        <v>14</v>
      </c>
      <c r="AM59" s="113" t="s">
        <v>407</v>
      </c>
      <c r="AN59" s="113">
        <v>0</v>
      </c>
      <c r="AO59" s="156">
        <v>0</v>
      </c>
      <c r="AP59" s="149" t="s">
        <v>408</v>
      </c>
      <c r="AQ59" s="150" t="s">
        <v>409</v>
      </c>
    </row>
    <row r="60" spans="1:43" ht="30.75" customHeight="1" x14ac:dyDescent="0.15">
      <c r="A60" s="158" t="s">
        <v>415</v>
      </c>
      <c r="B60" s="109" t="s">
        <v>416</v>
      </c>
      <c r="C60" s="109" t="s">
        <v>417</v>
      </c>
      <c r="D60" s="185" t="s">
        <v>468</v>
      </c>
      <c r="E60" s="109" t="str">
        <f t="shared" si="0"/>
        <v xml:space="preserve">I.1.A.1      </v>
      </c>
      <c r="F60" s="109" t="s">
        <v>240</v>
      </c>
      <c r="G60" s="109"/>
      <c r="H60" s="109"/>
      <c r="I60" s="109"/>
      <c r="J60" s="109"/>
      <c r="K60" s="109"/>
      <c r="L60" s="109"/>
      <c r="M60" s="109" t="s">
        <v>402</v>
      </c>
      <c r="N60" s="109" t="s">
        <v>403</v>
      </c>
      <c r="O60" s="139" t="s">
        <v>404</v>
      </c>
      <c r="P60" s="109" t="s">
        <v>414</v>
      </c>
      <c r="Q60" s="153">
        <v>30</v>
      </c>
      <c r="R60" s="95"/>
      <c r="S60" s="109"/>
      <c r="T60" s="94"/>
      <c r="U60" s="94"/>
      <c r="V60" s="96"/>
      <c r="W60" s="107"/>
      <c r="X60" s="108"/>
      <c r="Y60" s="110"/>
      <c r="Z60" s="108"/>
      <c r="AA60" s="108"/>
      <c r="AB60" s="146"/>
      <c r="AC60" s="147" t="s">
        <v>406</v>
      </c>
      <c r="AD60" s="112">
        <v>0</v>
      </c>
      <c r="AE60" s="113">
        <v>0</v>
      </c>
      <c r="AF60" s="111">
        <f t="shared" si="4"/>
        <v>0</v>
      </c>
      <c r="AG60" s="113">
        <v>0</v>
      </c>
      <c r="AH60" s="113">
        <v>0</v>
      </c>
      <c r="AI60" s="115">
        <f t="shared" si="5"/>
        <v>0</v>
      </c>
      <c r="AJ60" s="108">
        <f t="shared" si="1"/>
        <v>0</v>
      </c>
      <c r="AK60" s="108">
        <f t="shared" si="2"/>
        <v>0</v>
      </c>
      <c r="AL60" s="115">
        <f t="shared" si="3"/>
        <v>0</v>
      </c>
      <c r="AM60" s="113" t="s">
        <v>407</v>
      </c>
      <c r="AN60" s="113">
        <v>0</v>
      </c>
      <c r="AO60" s="156">
        <v>0</v>
      </c>
      <c r="AP60" s="149" t="s">
        <v>408</v>
      </c>
      <c r="AQ60" s="150" t="s">
        <v>409</v>
      </c>
    </row>
    <row r="61" spans="1:43" ht="30.75" customHeight="1" x14ac:dyDescent="0.15">
      <c r="A61" s="158" t="s">
        <v>415</v>
      </c>
      <c r="B61" s="109" t="s">
        <v>416</v>
      </c>
      <c r="C61" s="109" t="s">
        <v>417</v>
      </c>
      <c r="D61" s="185" t="s">
        <v>469</v>
      </c>
      <c r="E61" s="109" t="str">
        <f t="shared" si="0"/>
        <v xml:space="preserve">I.1.A.1      </v>
      </c>
      <c r="F61" s="109" t="s">
        <v>240</v>
      </c>
      <c r="G61" s="109"/>
      <c r="H61" s="109"/>
      <c r="I61" s="109"/>
      <c r="J61" s="109"/>
      <c r="K61" s="109"/>
      <c r="L61" s="109"/>
      <c r="M61" s="109" t="s">
        <v>402</v>
      </c>
      <c r="N61" s="109" t="s">
        <v>403</v>
      </c>
      <c r="O61" s="139" t="s">
        <v>404</v>
      </c>
      <c r="P61" s="109" t="s">
        <v>414</v>
      </c>
      <c r="Q61" s="153">
        <v>30</v>
      </c>
      <c r="R61" s="95"/>
      <c r="S61" s="109"/>
      <c r="T61" s="94"/>
      <c r="U61" s="94"/>
      <c r="V61" s="96"/>
      <c r="W61" s="107"/>
      <c r="X61" s="108"/>
      <c r="Y61" s="110"/>
      <c r="Z61" s="108"/>
      <c r="AA61" s="108"/>
      <c r="AB61" s="146"/>
      <c r="AC61" s="147" t="s">
        <v>406</v>
      </c>
      <c r="AD61" s="112">
        <v>0</v>
      </c>
      <c r="AE61" s="113">
        <v>0</v>
      </c>
      <c r="AF61" s="111">
        <f t="shared" si="4"/>
        <v>0</v>
      </c>
      <c r="AG61" s="113">
        <v>0</v>
      </c>
      <c r="AH61" s="113">
        <v>1</v>
      </c>
      <c r="AI61" s="115">
        <f t="shared" si="5"/>
        <v>1</v>
      </c>
      <c r="AJ61" s="108">
        <f t="shared" si="1"/>
        <v>0</v>
      </c>
      <c r="AK61" s="108">
        <f t="shared" si="2"/>
        <v>1</v>
      </c>
      <c r="AL61" s="115">
        <f t="shared" si="3"/>
        <v>1</v>
      </c>
      <c r="AM61" s="113" t="s">
        <v>407</v>
      </c>
      <c r="AN61" s="113">
        <v>0</v>
      </c>
      <c r="AO61" s="156">
        <v>0</v>
      </c>
      <c r="AP61" s="149" t="s">
        <v>408</v>
      </c>
      <c r="AQ61" s="150" t="s">
        <v>409</v>
      </c>
    </row>
    <row r="62" spans="1:43" ht="30.75" customHeight="1" x14ac:dyDescent="0.15">
      <c r="A62" s="158" t="s">
        <v>415</v>
      </c>
      <c r="B62" s="109" t="s">
        <v>416</v>
      </c>
      <c r="C62" s="109" t="s">
        <v>417</v>
      </c>
      <c r="D62" s="185" t="s">
        <v>470</v>
      </c>
      <c r="E62" s="109" t="str">
        <f t="shared" si="0"/>
        <v xml:space="preserve">I.1.A.1      </v>
      </c>
      <c r="F62" s="109" t="s">
        <v>240</v>
      </c>
      <c r="G62" s="109"/>
      <c r="H62" s="109"/>
      <c r="I62" s="109"/>
      <c r="J62" s="109"/>
      <c r="K62" s="109"/>
      <c r="L62" s="109"/>
      <c r="M62" s="109" t="s">
        <v>402</v>
      </c>
      <c r="N62" s="109" t="s">
        <v>403</v>
      </c>
      <c r="O62" s="139" t="s">
        <v>404</v>
      </c>
      <c r="P62" s="109" t="s">
        <v>414</v>
      </c>
      <c r="Q62" s="153">
        <v>30</v>
      </c>
      <c r="R62" s="95"/>
      <c r="S62" s="109"/>
      <c r="T62" s="94"/>
      <c r="U62" s="94"/>
      <c r="V62" s="96"/>
      <c r="W62" s="107"/>
      <c r="X62" s="108"/>
      <c r="Y62" s="110"/>
      <c r="Z62" s="108"/>
      <c r="AA62" s="108"/>
      <c r="AB62" s="146"/>
      <c r="AC62" s="147" t="s">
        <v>406</v>
      </c>
      <c r="AD62" s="112">
        <v>0</v>
      </c>
      <c r="AE62" s="113">
        <v>0</v>
      </c>
      <c r="AF62" s="111">
        <f t="shared" si="4"/>
        <v>0</v>
      </c>
      <c r="AG62" s="113">
        <v>0</v>
      </c>
      <c r="AH62" s="113">
        <v>0</v>
      </c>
      <c r="AI62" s="115">
        <f t="shared" si="5"/>
        <v>0</v>
      </c>
      <c r="AJ62" s="108">
        <f t="shared" si="1"/>
        <v>0</v>
      </c>
      <c r="AK62" s="108">
        <f t="shared" si="2"/>
        <v>0</v>
      </c>
      <c r="AL62" s="115">
        <f t="shared" si="3"/>
        <v>0</v>
      </c>
      <c r="AM62" s="113" t="s">
        <v>407</v>
      </c>
      <c r="AN62" s="113">
        <v>0</v>
      </c>
      <c r="AO62" s="156">
        <v>0</v>
      </c>
      <c r="AP62" s="149" t="s">
        <v>408</v>
      </c>
      <c r="AQ62" s="150" t="s">
        <v>409</v>
      </c>
    </row>
    <row r="63" spans="1:43" ht="30.75" customHeight="1" x14ac:dyDescent="0.15">
      <c r="A63" s="158" t="s">
        <v>415</v>
      </c>
      <c r="B63" s="109" t="s">
        <v>416</v>
      </c>
      <c r="C63" s="109" t="s">
        <v>417</v>
      </c>
      <c r="D63" s="185" t="s">
        <v>471</v>
      </c>
      <c r="E63" s="109" t="str">
        <f t="shared" si="0"/>
        <v xml:space="preserve">I.1.A.1      </v>
      </c>
      <c r="F63" s="109" t="s">
        <v>240</v>
      </c>
      <c r="G63" s="109"/>
      <c r="H63" s="109"/>
      <c r="I63" s="109"/>
      <c r="J63" s="109"/>
      <c r="K63" s="109"/>
      <c r="L63" s="109"/>
      <c r="M63" s="109" t="s">
        <v>402</v>
      </c>
      <c r="N63" s="109" t="s">
        <v>403</v>
      </c>
      <c r="O63" s="139" t="s">
        <v>404</v>
      </c>
      <c r="P63" s="109" t="s">
        <v>414</v>
      </c>
      <c r="Q63" s="153">
        <v>30</v>
      </c>
      <c r="R63" s="95"/>
      <c r="S63" s="109"/>
      <c r="T63" s="94"/>
      <c r="U63" s="94"/>
      <c r="V63" s="96"/>
      <c r="W63" s="107"/>
      <c r="X63" s="108"/>
      <c r="Y63" s="110"/>
      <c r="Z63" s="108"/>
      <c r="AA63" s="108"/>
      <c r="AB63" s="146"/>
      <c r="AC63" s="147" t="s">
        <v>406</v>
      </c>
      <c r="AD63" s="112">
        <v>0</v>
      </c>
      <c r="AE63" s="113">
        <v>0</v>
      </c>
      <c r="AF63" s="111">
        <f t="shared" si="4"/>
        <v>0</v>
      </c>
      <c r="AG63" s="113">
        <v>0</v>
      </c>
      <c r="AH63" s="113">
        <v>1</v>
      </c>
      <c r="AI63" s="115">
        <f t="shared" si="5"/>
        <v>1</v>
      </c>
      <c r="AJ63" s="108">
        <f t="shared" ref="AJ63:AJ83" si="6">+AD63+AG63</f>
        <v>0</v>
      </c>
      <c r="AK63" s="108">
        <f t="shared" ref="AK63:AK83" si="7">+AE63+AH63</f>
        <v>1</v>
      </c>
      <c r="AL63" s="115">
        <f t="shared" ref="AL63:AL83" si="8">+AJ63+AK63</f>
        <v>1</v>
      </c>
      <c r="AM63" s="113" t="s">
        <v>407</v>
      </c>
      <c r="AN63" s="113">
        <v>0</v>
      </c>
      <c r="AO63" s="156">
        <v>0</v>
      </c>
      <c r="AP63" s="149" t="s">
        <v>408</v>
      </c>
      <c r="AQ63" s="150" t="s">
        <v>409</v>
      </c>
    </row>
    <row r="64" spans="1:43" ht="30.75" customHeight="1" x14ac:dyDescent="0.15">
      <c r="A64" s="158" t="s">
        <v>415</v>
      </c>
      <c r="B64" s="109" t="s">
        <v>416</v>
      </c>
      <c r="C64" s="109" t="s">
        <v>417</v>
      </c>
      <c r="D64" s="185" t="s">
        <v>472</v>
      </c>
      <c r="E64" s="109" t="str">
        <f t="shared" si="0"/>
        <v xml:space="preserve">I.1.A.1      </v>
      </c>
      <c r="F64" s="109" t="s">
        <v>240</v>
      </c>
      <c r="G64" s="109"/>
      <c r="H64" s="109"/>
      <c r="I64" s="109"/>
      <c r="J64" s="109"/>
      <c r="K64" s="109"/>
      <c r="L64" s="109"/>
      <c r="M64" s="109" t="s">
        <v>402</v>
      </c>
      <c r="N64" s="109" t="s">
        <v>403</v>
      </c>
      <c r="O64" s="139" t="s">
        <v>404</v>
      </c>
      <c r="P64" s="109" t="s">
        <v>414</v>
      </c>
      <c r="Q64" s="153">
        <v>30</v>
      </c>
      <c r="R64" s="95"/>
      <c r="S64" s="109"/>
      <c r="T64" s="94"/>
      <c r="U64" s="94"/>
      <c r="V64" s="96"/>
      <c r="W64" s="107"/>
      <c r="X64" s="108"/>
      <c r="Y64" s="110"/>
      <c r="Z64" s="108"/>
      <c r="AA64" s="108"/>
      <c r="AB64" s="146"/>
      <c r="AC64" s="147" t="s">
        <v>406</v>
      </c>
      <c r="AD64" s="112">
        <v>0</v>
      </c>
      <c r="AE64" s="113">
        <v>0</v>
      </c>
      <c r="AF64" s="111">
        <f t="shared" ref="AF64:AF83" si="9">+AD64+AE64</f>
        <v>0</v>
      </c>
      <c r="AG64" s="113">
        <v>0</v>
      </c>
      <c r="AH64" s="113">
        <v>6</v>
      </c>
      <c r="AI64" s="115">
        <f t="shared" ref="AI64:AI83" si="10">+AG64+AH64</f>
        <v>6</v>
      </c>
      <c r="AJ64" s="108">
        <f t="shared" si="6"/>
        <v>0</v>
      </c>
      <c r="AK64" s="108">
        <f t="shared" si="7"/>
        <v>6</v>
      </c>
      <c r="AL64" s="115">
        <f t="shared" si="8"/>
        <v>6</v>
      </c>
      <c r="AM64" s="113" t="s">
        <v>407</v>
      </c>
      <c r="AN64" s="113">
        <v>0</v>
      </c>
      <c r="AO64" s="156">
        <v>0</v>
      </c>
      <c r="AP64" s="149" t="s">
        <v>408</v>
      </c>
      <c r="AQ64" s="150" t="s">
        <v>409</v>
      </c>
    </row>
    <row r="65" spans="1:43" ht="30.75" customHeight="1" x14ac:dyDescent="0.15">
      <c r="A65" s="158" t="s">
        <v>415</v>
      </c>
      <c r="B65" s="109" t="s">
        <v>416</v>
      </c>
      <c r="C65" s="109" t="s">
        <v>417</v>
      </c>
      <c r="D65" s="185" t="s">
        <v>473</v>
      </c>
      <c r="E65" s="109" t="str">
        <f t="shared" si="0"/>
        <v xml:space="preserve">I.1.A.1      </v>
      </c>
      <c r="F65" s="109" t="s">
        <v>240</v>
      </c>
      <c r="G65" s="109"/>
      <c r="H65" s="109"/>
      <c r="I65" s="109"/>
      <c r="J65" s="109"/>
      <c r="K65" s="109"/>
      <c r="L65" s="109"/>
      <c r="M65" s="109" t="s">
        <v>402</v>
      </c>
      <c r="N65" s="109" t="s">
        <v>403</v>
      </c>
      <c r="O65" s="139" t="s">
        <v>404</v>
      </c>
      <c r="P65" s="109" t="s">
        <v>414</v>
      </c>
      <c r="Q65" s="153">
        <v>30</v>
      </c>
      <c r="R65" s="95"/>
      <c r="S65" s="109"/>
      <c r="T65" s="94"/>
      <c r="U65" s="94"/>
      <c r="V65" s="96"/>
      <c r="W65" s="107"/>
      <c r="X65" s="108"/>
      <c r="Y65" s="110"/>
      <c r="Z65" s="108"/>
      <c r="AA65" s="108"/>
      <c r="AB65" s="146"/>
      <c r="AC65" s="147" t="s">
        <v>406</v>
      </c>
      <c r="AD65" s="112">
        <v>0</v>
      </c>
      <c r="AE65" s="113">
        <v>0</v>
      </c>
      <c r="AF65" s="111">
        <f t="shared" si="9"/>
        <v>0</v>
      </c>
      <c r="AG65" s="113">
        <v>0</v>
      </c>
      <c r="AH65" s="113">
        <v>2</v>
      </c>
      <c r="AI65" s="115">
        <f t="shared" si="10"/>
        <v>2</v>
      </c>
      <c r="AJ65" s="108">
        <f t="shared" si="6"/>
        <v>0</v>
      </c>
      <c r="AK65" s="108">
        <f t="shared" si="7"/>
        <v>2</v>
      </c>
      <c r="AL65" s="115">
        <f t="shared" si="8"/>
        <v>2</v>
      </c>
      <c r="AM65" s="113" t="s">
        <v>407</v>
      </c>
      <c r="AN65" s="113">
        <v>0</v>
      </c>
      <c r="AO65" s="156">
        <v>0</v>
      </c>
      <c r="AP65" s="149" t="s">
        <v>408</v>
      </c>
      <c r="AQ65" s="150" t="s">
        <v>409</v>
      </c>
    </row>
    <row r="66" spans="1:43" ht="30.75" customHeight="1" x14ac:dyDescent="0.15">
      <c r="A66" s="158" t="s">
        <v>415</v>
      </c>
      <c r="B66" s="109" t="s">
        <v>416</v>
      </c>
      <c r="C66" s="109" t="s">
        <v>417</v>
      </c>
      <c r="D66" s="185" t="s">
        <v>474</v>
      </c>
      <c r="E66" s="109" t="str">
        <f t="shared" si="0"/>
        <v xml:space="preserve">I.1.A.1      </v>
      </c>
      <c r="F66" s="109" t="s">
        <v>240</v>
      </c>
      <c r="G66" s="109"/>
      <c r="H66" s="109"/>
      <c r="I66" s="109"/>
      <c r="J66" s="109"/>
      <c r="K66" s="109"/>
      <c r="L66" s="109"/>
      <c r="M66" s="109" t="s">
        <v>402</v>
      </c>
      <c r="N66" s="109" t="s">
        <v>403</v>
      </c>
      <c r="O66" s="139" t="s">
        <v>404</v>
      </c>
      <c r="P66" s="109" t="s">
        <v>414</v>
      </c>
      <c r="Q66" s="153">
        <v>30</v>
      </c>
      <c r="R66" s="95"/>
      <c r="S66" s="109"/>
      <c r="T66" s="94"/>
      <c r="U66" s="94"/>
      <c r="V66" s="96"/>
      <c r="W66" s="107"/>
      <c r="X66" s="108"/>
      <c r="Y66" s="110"/>
      <c r="Z66" s="108"/>
      <c r="AA66" s="108"/>
      <c r="AB66" s="146"/>
      <c r="AC66" s="147" t="s">
        <v>406</v>
      </c>
      <c r="AD66" s="112">
        <v>0</v>
      </c>
      <c r="AE66" s="113">
        <v>0</v>
      </c>
      <c r="AF66" s="111">
        <f t="shared" si="9"/>
        <v>0</v>
      </c>
      <c r="AG66" s="113">
        <v>0</v>
      </c>
      <c r="AH66" s="113">
        <v>6</v>
      </c>
      <c r="AI66" s="115">
        <f t="shared" si="10"/>
        <v>6</v>
      </c>
      <c r="AJ66" s="108">
        <f t="shared" si="6"/>
        <v>0</v>
      </c>
      <c r="AK66" s="108">
        <f t="shared" si="7"/>
        <v>6</v>
      </c>
      <c r="AL66" s="115">
        <f t="shared" si="8"/>
        <v>6</v>
      </c>
      <c r="AM66" s="113" t="s">
        <v>407</v>
      </c>
      <c r="AN66" s="113">
        <v>0</v>
      </c>
      <c r="AO66" s="156">
        <v>0</v>
      </c>
      <c r="AP66" s="149" t="s">
        <v>408</v>
      </c>
      <c r="AQ66" s="150" t="s">
        <v>409</v>
      </c>
    </row>
    <row r="67" spans="1:43" ht="30.75" customHeight="1" x14ac:dyDescent="0.15">
      <c r="A67" s="158" t="s">
        <v>415</v>
      </c>
      <c r="B67" s="109" t="s">
        <v>416</v>
      </c>
      <c r="C67" s="109" t="s">
        <v>417</v>
      </c>
      <c r="D67" s="185" t="s">
        <v>475</v>
      </c>
      <c r="E67" s="109" t="str">
        <f t="shared" si="0"/>
        <v xml:space="preserve">I.1.A.1      </v>
      </c>
      <c r="F67" s="109" t="s">
        <v>240</v>
      </c>
      <c r="G67" s="109"/>
      <c r="H67" s="109"/>
      <c r="I67" s="109"/>
      <c r="J67" s="109"/>
      <c r="K67" s="109"/>
      <c r="L67" s="109"/>
      <c r="M67" s="109" t="s">
        <v>402</v>
      </c>
      <c r="N67" s="109" t="s">
        <v>403</v>
      </c>
      <c r="O67" s="139" t="s">
        <v>404</v>
      </c>
      <c r="P67" s="109" t="s">
        <v>414</v>
      </c>
      <c r="Q67" s="153">
        <v>30</v>
      </c>
      <c r="R67" s="95"/>
      <c r="S67" s="109"/>
      <c r="T67" s="94"/>
      <c r="U67" s="94"/>
      <c r="V67" s="96"/>
      <c r="W67" s="107"/>
      <c r="X67" s="108"/>
      <c r="Y67" s="110"/>
      <c r="Z67" s="108"/>
      <c r="AA67" s="108"/>
      <c r="AB67" s="146"/>
      <c r="AC67" s="147" t="s">
        <v>406</v>
      </c>
      <c r="AD67" s="112">
        <v>0</v>
      </c>
      <c r="AE67" s="113">
        <v>0</v>
      </c>
      <c r="AF67" s="111">
        <f t="shared" si="9"/>
        <v>0</v>
      </c>
      <c r="AG67" s="113">
        <v>0</v>
      </c>
      <c r="AH67" s="113">
        <v>19</v>
      </c>
      <c r="AI67" s="115">
        <f t="shared" si="10"/>
        <v>19</v>
      </c>
      <c r="AJ67" s="108">
        <f t="shared" si="6"/>
        <v>0</v>
      </c>
      <c r="AK67" s="108">
        <f t="shared" si="7"/>
        <v>19</v>
      </c>
      <c r="AL67" s="115">
        <f t="shared" si="8"/>
        <v>19</v>
      </c>
      <c r="AM67" s="113" t="s">
        <v>407</v>
      </c>
      <c r="AN67" s="113">
        <v>0</v>
      </c>
      <c r="AO67" s="156">
        <v>0</v>
      </c>
      <c r="AP67" s="149" t="s">
        <v>408</v>
      </c>
      <c r="AQ67" s="150" t="s">
        <v>409</v>
      </c>
    </row>
    <row r="68" spans="1:43" ht="30.75" customHeight="1" x14ac:dyDescent="0.15">
      <c r="A68" s="158" t="s">
        <v>415</v>
      </c>
      <c r="B68" s="109" t="s">
        <v>416</v>
      </c>
      <c r="C68" s="109" t="s">
        <v>417</v>
      </c>
      <c r="D68" s="185" t="s">
        <v>476</v>
      </c>
      <c r="E68" s="109" t="str">
        <f t="shared" si="0"/>
        <v xml:space="preserve">I.1.A.1      </v>
      </c>
      <c r="F68" s="109" t="s">
        <v>240</v>
      </c>
      <c r="G68" s="109"/>
      <c r="H68" s="109"/>
      <c r="I68" s="109"/>
      <c r="J68" s="109"/>
      <c r="K68" s="109"/>
      <c r="L68" s="109"/>
      <c r="M68" s="109" t="s">
        <v>402</v>
      </c>
      <c r="N68" s="109" t="s">
        <v>403</v>
      </c>
      <c r="O68" s="139" t="s">
        <v>404</v>
      </c>
      <c r="P68" s="109" t="s">
        <v>414</v>
      </c>
      <c r="Q68" s="153">
        <v>30</v>
      </c>
      <c r="R68" s="95"/>
      <c r="S68" s="109"/>
      <c r="T68" s="94"/>
      <c r="U68" s="94"/>
      <c r="V68" s="96"/>
      <c r="W68" s="107"/>
      <c r="X68" s="108"/>
      <c r="Y68" s="110"/>
      <c r="Z68" s="108"/>
      <c r="AA68" s="108"/>
      <c r="AB68" s="146"/>
      <c r="AC68" s="147" t="s">
        <v>406</v>
      </c>
      <c r="AD68" s="112">
        <v>0</v>
      </c>
      <c r="AE68" s="113">
        <v>0</v>
      </c>
      <c r="AF68" s="111">
        <f t="shared" si="9"/>
        <v>0</v>
      </c>
      <c r="AG68" s="113">
        <v>0</v>
      </c>
      <c r="AH68" s="113">
        <v>25</v>
      </c>
      <c r="AI68" s="115">
        <f t="shared" si="10"/>
        <v>25</v>
      </c>
      <c r="AJ68" s="108">
        <f t="shared" si="6"/>
        <v>0</v>
      </c>
      <c r="AK68" s="108">
        <f t="shared" si="7"/>
        <v>25</v>
      </c>
      <c r="AL68" s="115">
        <f t="shared" si="8"/>
        <v>25</v>
      </c>
      <c r="AM68" s="113" t="s">
        <v>407</v>
      </c>
      <c r="AN68" s="113">
        <v>0</v>
      </c>
      <c r="AO68" s="156">
        <v>0</v>
      </c>
      <c r="AP68" s="149" t="s">
        <v>408</v>
      </c>
      <c r="AQ68" s="150" t="s">
        <v>409</v>
      </c>
    </row>
    <row r="69" spans="1:43" ht="30.75" customHeight="1" x14ac:dyDescent="0.15">
      <c r="A69" s="158" t="s">
        <v>415</v>
      </c>
      <c r="B69" s="109" t="s">
        <v>416</v>
      </c>
      <c r="C69" s="109" t="s">
        <v>417</v>
      </c>
      <c r="D69" s="185" t="s">
        <v>477</v>
      </c>
      <c r="E69" s="109" t="str">
        <f t="shared" si="0"/>
        <v xml:space="preserve">I.1.A.1      </v>
      </c>
      <c r="F69" s="109" t="s">
        <v>240</v>
      </c>
      <c r="G69" s="109"/>
      <c r="H69" s="109"/>
      <c r="I69" s="109"/>
      <c r="J69" s="109"/>
      <c r="K69" s="109"/>
      <c r="L69" s="109"/>
      <c r="M69" s="109" t="s">
        <v>402</v>
      </c>
      <c r="N69" s="109" t="s">
        <v>403</v>
      </c>
      <c r="O69" s="139" t="s">
        <v>404</v>
      </c>
      <c r="P69" s="109" t="s">
        <v>414</v>
      </c>
      <c r="Q69" s="153">
        <v>30</v>
      </c>
      <c r="R69" s="95"/>
      <c r="S69" s="109"/>
      <c r="T69" s="94"/>
      <c r="U69" s="94"/>
      <c r="V69" s="96"/>
      <c r="W69" s="107"/>
      <c r="X69" s="108"/>
      <c r="Y69" s="110"/>
      <c r="Z69" s="108"/>
      <c r="AA69" s="108"/>
      <c r="AB69" s="146"/>
      <c r="AC69" s="147" t="s">
        <v>406</v>
      </c>
      <c r="AD69" s="112">
        <v>0</v>
      </c>
      <c r="AE69" s="113">
        <v>0</v>
      </c>
      <c r="AF69" s="111">
        <f t="shared" si="9"/>
        <v>0</v>
      </c>
      <c r="AG69" s="113">
        <v>0</v>
      </c>
      <c r="AH69" s="113">
        <v>16</v>
      </c>
      <c r="AI69" s="115">
        <f t="shared" si="10"/>
        <v>16</v>
      </c>
      <c r="AJ69" s="108">
        <f t="shared" si="6"/>
        <v>0</v>
      </c>
      <c r="AK69" s="108">
        <f t="shared" si="7"/>
        <v>16</v>
      </c>
      <c r="AL69" s="115">
        <f t="shared" si="8"/>
        <v>16</v>
      </c>
      <c r="AM69" s="113" t="s">
        <v>407</v>
      </c>
      <c r="AN69" s="113">
        <v>0</v>
      </c>
      <c r="AO69" s="156">
        <v>0</v>
      </c>
      <c r="AP69" s="149" t="s">
        <v>408</v>
      </c>
      <c r="AQ69" s="150" t="s">
        <v>409</v>
      </c>
    </row>
    <row r="70" spans="1:43" ht="30.75" customHeight="1" x14ac:dyDescent="0.15">
      <c r="A70" s="158" t="s">
        <v>415</v>
      </c>
      <c r="B70" s="109" t="s">
        <v>416</v>
      </c>
      <c r="C70" s="109" t="s">
        <v>417</v>
      </c>
      <c r="D70" s="185" t="s">
        <v>478</v>
      </c>
      <c r="E70" s="109" t="str">
        <f t="shared" si="0"/>
        <v xml:space="preserve">I.1.A.1      </v>
      </c>
      <c r="F70" s="109" t="s">
        <v>240</v>
      </c>
      <c r="G70" s="109"/>
      <c r="H70" s="109"/>
      <c r="I70" s="109"/>
      <c r="J70" s="109"/>
      <c r="K70" s="109"/>
      <c r="L70" s="109"/>
      <c r="M70" s="109" t="s">
        <v>402</v>
      </c>
      <c r="N70" s="109" t="s">
        <v>403</v>
      </c>
      <c r="O70" s="139" t="s">
        <v>404</v>
      </c>
      <c r="P70" s="109" t="s">
        <v>414</v>
      </c>
      <c r="Q70" s="153">
        <v>30</v>
      </c>
      <c r="R70" s="95"/>
      <c r="S70" s="109"/>
      <c r="T70" s="94"/>
      <c r="U70" s="94"/>
      <c r="V70" s="96"/>
      <c r="W70" s="107"/>
      <c r="X70" s="108"/>
      <c r="Y70" s="110"/>
      <c r="Z70" s="108"/>
      <c r="AA70" s="108"/>
      <c r="AB70" s="146"/>
      <c r="AC70" s="147" t="s">
        <v>406</v>
      </c>
      <c r="AD70" s="112">
        <v>0</v>
      </c>
      <c r="AE70" s="113">
        <v>0</v>
      </c>
      <c r="AF70" s="111">
        <f t="shared" si="9"/>
        <v>0</v>
      </c>
      <c r="AG70" s="113">
        <v>0</v>
      </c>
      <c r="AH70" s="113">
        <v>3</v>
      </c>
      <c r="AI70" s="115">
        <f t="shared" si="10"/>
        <v>3</v>
      </c>
      <c r="AJ70" s="108">
        <f t="shared" si="6"/>
        <v>0</v>
      </c>
      <c r="AK70" s="108">
        <f t="shared" si="7"/>
        <v>3</v>
      </c>
      <c r="AL70" s="115">
        <f t="shared" si="8"/>
        <v>3</v>
      </c>
      <c r="AM70" s="113" t="s">
        <v>407</v>
      </c>
      <c r="AN70" s="113">
        <v>0</v>
      </c>
      <c r="AO70" s="156">
        <v>0</v>
      </c>
      <c r="AP70" s="149" t="s">
        <v>408</v>
      </c>
      <c r="AQ70" s="150" t="s">
        <v>409</v>
      </c>
    </row>
    <row r="71" spans="1:43" ht="30.75" customHeight="1" x14ac:dyDescent="0.15">
      <c r="A71" s="158" t="s">
        <v>415</v>
      </c>
      <c r="B71" s="109" t="s">
        <v>416</v>
      </c>
      <c r="C71" s="109" t="s">
        <v>417</v>
      </c>
      <c r="D71" s="185" t="s">
        <v>479</v>
      </c>
      <c r="E71" s="109" t="str">
        <f t="shared" si="0"/>
        <v xml:space="preserve">I.1.A.1      </v>
      </c>
      <c r="F71" s="109" t="s">
        <v>240</v>
      </c>
      <c r="G71" s="109"/>
      <c r="H71" s="109"/>
      <c r="I71" s="109"/>
      <c r="J71" s="109"/>
      <c r="K71" s="109"/>
      <c r="L71" s="109"/>
      <c r="M71" s="109" t="s">
        <v>402</v>
      </c>
      <c r="N71" s="109" t="s">
        <v>403</v>
      </c>
      <c r="O71" s="139" t="s">
        <v>404</v>
      </c>
      <c r="P71" s="109" t="s">
        <v>414</v>
      </c>
      <c r="Q71" s="153">
        <v>30</v>
      </c>
      <c r="R71" s="95"/>
      <c r="S71" s="109"/>
      <c r="T71" s="94"/>
      <c r="U71" s="94"/>
      <c r="V71" s="96"/>
      <c r="W71" s="107"/>
      <c r="X71" s="108"/>
      <c r="Y71" s="110"/>
      <c r="Z71" s="108"/>
      <c r="AA71" s="108"/>
      <c r="AB71" s="146"/>
      <c r="AC71" s="147" t="s">
        <v>406</v>
      </c>
      <c r="AD71" s="112">
        <v>0</v>
      </c>
      <c r="AE71" s="113">
        <v>0</v>
      </c>
      <c r="AF71" s="111">
        <f t="shared" si="9"/>
        <v>0</v>
      </c>
      <c r="AG71" s="113">
        <v>0</v>
      </c>
      <c r="AH71" s="113">
        <v>8</v>
      </c>
      <c r="AI71" s="115">
        <f t="shared" si="10"/>
        <v>8</v>
      </c>
      <c r="AJ71" s="108">
        <f t="shared" si="6"/>
        <v>0</v>
      </c>
      <c r="AK71" s="108">
        <f t="shared" si="7"/>
        <v>8</v>
      </c>
      <c r="AL71" s="115">
        <f t="shared" si="8"/>
        <v>8</v>
      </c>
      <c r="AM71" s="113" t="s">
        <v>407</v>
      </c>
      <c r="AN71" s="113">
        <v>0</v>
      </c>
      <c r="AO71" s="156">
        <v>0</v>
      </c>
      <c r="AP71" s="149" t="s">
        <v>408</v>
      </c>
      <c r="AQ71" s="150" t="s">
        <v>409</v>
      </c>
    </row>
    <row r="72" spans="1:43" ht="30.75" customHeight="1" x14ac:dyDescent="0.15">
      <c r="A72" s="158" t="s">
        <v>415</v>
      </c>
      <c r="B72" s="109" t="s">
        <v>416</v>
      </c>
      <c r="C72" s="109" t="s">
        <v>417</v>
      </c>
      <c r="D72" s="185" t="s">
        <v>480</v>
      </c>
      <c r="E72" s="109" t="str">
        <f t="shared" si="0"/>
        <v xml:space="preserve">I.1.A.1      </v>
      </c>
      <c r="F72" s="109" t="s">
        <v>240</v>
      </c>
      <c r="G72" s="109"/>
      <c r="H72" s="109"/>
      <c r="I72" s="109"/>
      <c r="J72" s="109"/>
      <c r="K72" s="109"/>
      <c r="L72" s="109"/>
      <c r="M72" s="109" t="s">
        <v>402</v>
      </c>
      <c r="N72" s="109" t="s">
        <v>403</v>
      </c>
      <c r="O72" s="139" t="s">
        <v>404</v>
      </c>
      <c r="P72" s="109" t="s">
        <v>414</v>
      </c>
      <c r="Q72" s="153">
        <v>30</v>
      </c>
      <c r="R72" s="95"/>
      <c r="S72" s="109"/>
      <c r="T72" s="94"/>
      <c r="U72" s="94"/>
      <c r="V72" s="96"/>
      <c r="W72" s="107"/>
      <c r="X72" s="108"/>
      <c r="Y72" s="110"/>
      <c r="Z72" s="108"/>
      <c r="AA72" s="108"/>
      <c r="AB72" s="146"/>
      <c r="AC72" s="147" t="s">
        <v>406</v>
      </c>
      <c r="AD72" s="112">
        <v>0</v>
      </c>
      <c r="AE72" s="113">
        <v>0</v>
      </c>
      <c r="AF72" s="111">
        <f t="shared" si="9"/>
        <v>0</v>
      </c>
      <c r="AG72" s="113">
        <v>0</v>
      </c>
      <c r="AH72" s="113">
        <v>3</v>
      </c>
      <c r="AI72" s="115">
        <f t="shared" si="10"/>
        <v>3</v>
      </c>
      <c r="AJ72" s="108">
        <f t="shared" si="6"/>
        <v>0</v>
      </c>
      <c r="AK72" s="108">
        <f t="shared" si="7"/>
        <v>3</v>
      </c>
      <c r="AL72" s="115">
        <f t="shared" si="8"/>
        <v>3</v>
      </c>
      <c r="AM72" s="113" t="s">
        <v>407</v>
      </c>
      <c r="AN72" s="113">
        <v>0</v>
      </c>
      <c r="AO72" s="156">
        <v>0</v>
      </c>
      <c r="AP72" s="149" t="s">
        <v>408</v>
      </c>
      <c r="AQ72" s="150" t="s">
        <v>409</v>
      </c>
    </row>
    <row r="73" spans="1:43" ht="30.75" customHeight="1" x14ac:dyDescent="0.15">
      <c r="A73" s="158" t="s">
        <v>415</v>
      </c>
      <c r="B73" s="109" t="s">
        <v>416</v>
      </c>
      <c r="C73" s="109" t="s">
        <v>417</v>
      </c>
      <c r="D73" s="185" t="s">
        <v>481</v>
      </c>
      <c r="E73" s="109" t="str">
        <f t="shared" ref="E73:E136" si="11">+_xlfn.CONCAT(F73," ",G73," ",H73, " ",I73," ",J73," ",K73," ",L73)</f>
        <v xml:space="preserve">I.1.A.1      </v>
      </c>
      <c r="F73" s="109" t="s">
        <v>240</v>
      </c>
      <c r="G73" s="109"/>
      <c r="H73" s="109"/>
      <c r="I73" s="109"/>
      <c r="J73" s="109"/>
      <c r="K73" s="109"/>
      <c r="L73" s="109"/>
      <c r="M73" s="109" t="s">
        <v>402</v>
      </c>
      <c r="N73" s="109" t="s">
        <v>403</v>
      </c>
      <c r="O73" s="139" t="s">
        <v>404</v>
      </c>
      <c r="P73" s="109" t="s">
        <v>414</v>
      </c>
      <c r="Q73" s="153">
        <v>30</v>
      </c>
      <c r="R73" s="95"/>
      <c r="S73" s="109"/>
      <c r="T73" s="94"/>
      <c r="U73" s="94"/>
      <c r="V73" s="96"/>
      <c r="W73" s="107"/>
      <c r="X73" s="108"/>
      <c r="Y73" s="110"/>
      <c r="Z73" s="108"/>
      <c r="AA73" s="108"/>
      <c r="AB73" s="146"/>
      <c r="AC73" s="147" t="s">
        <v>406</v>
      </c>
      <c r="AD73" s="112">
        <v>0</v>
      </c>
      <c r="AE73" s="113">
        <v>0</v>
      </c>
      <c r="AF73" s="111">
        <f t="shared" si="9"/>
        <v>0</v>
      </c>
      <c r="AG73" s="113">
        <v>0</v>
      </c>
      <c r="AH73" s="113">
        <v>1</v>
      </c>
      <c r="AI73" s="115">
        <f t="shared" si="10"/>
        <v>1</v>
      </c>
      <c r="AJ73" s="108">
        <f t="shared" si="6"/>
        <v>0</v>
      </c>
      <c r="AK73" s="108">
        <f t="shared" si="7"/>
        <v>1</v>
      </c>
      <c r="AL73" s="115">
        <f t="shared" si="8"/>
        <v>1</v>
      </c>
      <c r="AM73" s="113" t="s">
        <v>407</v>
      </c>
      <c r="AN73" s="113">
        <v>0</v>
      </c>
      <c r="AO73" s="156">
        <v>0</v>
      </c>
      <c r="AP73" s="149" t="s">
        <v>408</v>
      </c>
      <c r="AQ73" s="150" t="s">
        <v>409</v>
      </c>
    </row>
    <row r="74" spans="1:43" ht="30.75" customHeight="1" x14ac:dyDescent="0.15">
      <c r="A74" s="158" t="s">
        <v>415</v>
      </c>
      <c r="B74" s="109" t="s">
        <v>416</v>
      </c>
      <c r="C74" s="109" t="s">
        <v>417</v>
      </c>
      <c r="D74" s="185" t="s">
        <v>482</v>
      </c>
      <c r="E74" s="109" t="str">
        <f t="shared" si="11"/>
        <v xml:space="preserve">I.1.A.1      </v>
      </c>
      <c r="F74" s="109" t="s">
        <v>240</v>
      </c>
      <c r="G74" s="109"/>
      <c r="H74" s="109"/>
      <c r="I74" s="109"/>
      <c r="J74" s="109"/>
      <c r="K74" s="109"/>
      <c r="L74" s="109"/>
      <c r="M74" s="109" t="s">
        <v>402</v>
      </c>
      <c r="N74" s="109" t="s">
        <v>403</v>
      </c>
      <c r="O74" s="139" t="s">
        <v>404</v>
      </c>
      <c r="P74" s="109" t="s">
        <v>414</v>
      </c>
      <c r="Q74" s="153">
        <v>30</v>
      </c>
      <c r="R74" s="95"/>
      <c r="S74" s="109"/>
      <c r="T74" s="94"/>
      <c r="U74" s="94"/>
      <c r="V74" s="96"/>
      <c r="W74" s="107"/>
      <c r="X74" s="108"/>
      <c r="Y74" s="110"/>
      <c r="Z74" s="108"/>
      <c r="AA74" s="108"/>
      <c r="AB74" s="146"/>
      <c r="AC74" s="147" t="s">
        <v>406</v>
      </c>
      <c r="AD74" s="112">
        <v>0</v>
      </c>
      <c r="AE74" s="113">
        <v>0</v>
      </c>
      <c r="AF74" s="111">
        <f t="shared" si="9"/>
        <v>0</v>
      </c>
      <c r="AG74" s="113">
        <v>0</v>
      </c>
      <c r="AH74" s="113">
        <v>23</v>
      </c>
      <c r="AI74" s="115">
        <f t="shared" si="10"/>
        <v>23</v>
      </c>
      <c r="AJ74" s="108">
        <f t="shared" si="6"/>
        <v>0</v>
      </c>
      <c r="AK74" s="108">
        <f t="shared" si="7"/>
        <v>23</v>
      </c>
      <c r="AL74" s="115">
        <f t="shared" si="8"/>
        <v>23</v>
      </c>
      <c r="AM74" s="113" t="s">
        <v>407</v>
      </c>
      <c r="AN74" s="113">
        <v>0</v>
      </c>
      <c r="AO74" s="156">
        <v>0</v>
      </c>
      <c r="AP74" s="149" t="s">
        <v>408</v>
      </c>
      <c r="AQ74" s="150" t="s">
        <v>409</v>
      </c>
    </row>
    <row r="75" spans="1:43" ht="30.75" customHeight="1" x14ac:dyDescent="0.15">
      <c r="A75" s="158" t="s">
        <v>415</v>
      </c>
      <c r="B75" s="109" t="s">
        <v>416</v>
      </c>
      <c r="C75" s="109" t="s">
        <v>417</v>
      </c>
      <c r="D75" s="185" t="s">
        <v>483</v>
      </c>
      <c r="E75" s="109" t="str">
        <f t="shared" si="11"/>
        <v xml:space="preserve">I.1.A.1      </v>
      </c>
      <c r="F75" s="109" t="s">
        <v>240</v>
      </c>
      <c r="G75" s="109"/>
      <c r="H75" s="109"/>
      <c r="I75" s="109"/>
      <c r="J75" s="109"/>
      <c r="K75" s="109"/>
      <c r="L75" s="109"/>
      <c r="M75" s="109" t="s">
        <v>402</v>
      </c>
      <c r="N75" s="109" t="s">
        <v>403</v>
      </c>
      <c r="O75" s="139" t="s">
        <v>404</v>
      </c>
      <c r="P75" s="109" t="s">
        <v>414</v>
      </c>
      <c r="Q75" s="153">
        <v>30</v>
      </c>
      <c r="R75" s="95"/>
      <c r="S75" s="109"/>
      <c r="T75" s="94"/>
      <c r="U75" s="94"/>
      <c r="V75" s="96"/>
      <c r="W75" s="107"/>
      <c r="X75" s="108"/>
      <c r="Y75" s="110"/>
      <c r="Z75" s="108"/>
      <c r="AA75" s="108"/>
      <c r="AB75" s="146"/>
      <c r="AC75" s="147" t="s">
        <v>406</v>
      </c>
      <c r="AD75" s="112">
        <v>0</v>
      </c>
      <c r="AE75" s="113">
        <v>0</v>
      </c>
      <c r="AF75" s="111">
        <f t="shared" si="9"/>
        <v>0</v>
      </c>
      <c r="AG75" s="113">
        <v>0</v>
      </c>
      <c r="AH75" s="113">
        <v>106</v>
      </c>
      <c r="AI75" s="115">
        <f t="shared" si="10"/>
        <v>106</v>
      </c>
      <c r="AJ75" s="108">
        <f t="shared" si="6"/>
        <v>0</v>
      </c>
      <c r="AK75" s="108">
        <f t="shared" si="7"/>
        <v>106</v>
      </c>
      <c r="AL75" s="115">
        <f t="shared" si="8"/>
        <v>106</v>
      </c>
      <c r="AM75" s="113" t="s">
        <v>407</v>
      </c>
      <c r="AN75" s="113">
        <v>0</v>
      </c>
      <c r="AO75" s="156">
        <v>0</v>
      </c>
      <c r="AP75" s="149" t="s">
        <v>408</v>
      </c>
      <c r="AQ75" s="150" t="s">
        <v>409</v>
      </c>
    </row>
    <row r="76" spans="1:43" ht="30.75" customHeight="1" x14ac:dyDescent="0.15">
      <c r="A76" s="158" t="s">
        <v>415</v>
      </c>
      <c r="B76" s="109" t="s">
        <v>416</v>
      </c>
      <c r="C76" s="109" t="s">
        <v>417</v>
      </c>
      <c r="D76" s="185" t="s">
        <v>484</v>
      </c>
      <c r="E76" s="109" t="str">
        <f t="shared" si="11"/>
        <v xml:space="preserve">I.1.A.1      </v>
      </c>
      <c r="F76" s="109" t="s">
        <v>240</v>
      </c>
      <c r="G76" s="109"/>
      <c r="H76" s="109"/>
      <c r="I76" s="109"/>
      <c r="J76" s="109"/>
      <c r="K76" s="109"/>
      <c r="L76" s="109"/>
      <c r="M76" s="109" t="s">
        <v>402</v>
      </c>
      <c r="N76" s="109" t="s">
        <v>403</v>
      </c>
      <c r="O76" s="139" t="s">
        <v>404</v>
      </c>
      <c r="P76" s="109" t="s">
        <v>414</v>
      </c>
      <c r="Q76" s="153">
        <v>30</v>
      </c>
      <c r="R76" s="95"/>
      <c r="S76" s="109"/>
      <c r="T76" s="94"/>
      <c r="U76" s="94"/>
      <c r="V76" s="96"/>
      <c r="W76" s="107"/>
      <c r="X76" s="108"/>
      <c r="Y76" s="110"/>
      <c r="Z76" s="108"/>
      <c r="AA76" s="108"/>
      <c r="AB76" s="146"/>
      <c r="AC76" s="147" t="s">
        <v>406</v>
      </c>
      <c r="AD76" s="112">
        <v>0</v>
      </c>
      <c r="AE76" s="113">
        <v>0</v>
      </c>
      <c r="AF76" s="111">
        <f t="shared" si="9"/>
        <v>0</v>
      </c>
      <c r="AG76" s="113">
        <v>0</v>
      </c>
      <c r="AH76" s="113">
        <v>17</v>
      </c>
      <c r="AI76" s="115">
        <f t="shared" si="10"/>
        <v>17</v>
      </c>
      <c r="AJ76" s="108">
        <f t="shared" si="6"/>
        <v>0</v>
      </c>
      <c r="AK76" s="108">
        <f t="shared" si="7"/>
        <v>17</v>
      </c>
      <c r="AL76" s="115">
        <f t="shared" si="8"/>
        <v>17</v>
      </c>
      <c r="AM76" s="113" t="s">
        <v>407</v>
      </c>
      <c r="AN76" s="113">
        <v>0</v>
      </c>
      <c r="AO76" s="156">
        <v>0</v>
      </c>
      <c r="AP76" s="149" t="s">
        <v>408</v>
      </c>
      <c r="AQ76" s="150" t="s">
        <v>409</v>
      </c>
    </row>
    <row r="77" spans="1:43" ht="42" customHeight="1" x14ac:dyDescent="0.15">
      <c r="A77" s="158" t="s">
        <v>415</v>
      </c>
      <c r="B77" s="109" t="s">
        <v>416</v>
      </c>
      <c r="C77" s="109" t="s">
        <v>417</v>
      </c>
      <c r="D77" s="185" t="s">
        <v>485</v>
      </c>
      <c r="E77" s="109" t="str">
        <f t="shared" si="11"/>
        <v xml:space="preserve">I.1.A.1      </v>
      </c>
      <c r="F77" s="109" t="s">
        <v>240</v>
      </c>
      <c r="G77" s="109"/>
      <c r="H77" s="109"/>
      <c r="I77" s="109"/>
      <c r="J77" s="109"/>
      <c r="K77" s="109"/>
      <c r="L77" s="109"/>
      <c r="M77" s="109" t="s">
        <v>402</v>
      </c>
      <c r="N77" s="109" t="s">
        <v>403</v>
      </c>
      <c r="O77" s="139" t="s">
        <v>404</v>
      </c>
      <c r="P77" s="109" t="s">
        <v>414</v>
      </c>
      <c r="Q77" s="153">
        <v>30</v>
      </c>
      <c r="R77" s="95"/>
      <c r="S77" s="109"/>
      <c r="T77" s="94"/>
      <c r="U77" s="94"/>
      <c r="V77" s="96"/>
      <c r="W77" s="107"/>
      <c r="X77" s="108"/>
      <c r="Y77" s="110"/>
      <c r="Z77" s="108"/>
      <c r="AA77" s="108"/>
      <c r="AB77" s="146"/>
      <c r="AC77" s="147" t="s">
        <v>406</v>
      </c>
      <c r="AD77" s="112">
        <v>0</v>
      </c>
      <c r="AE77" s="113">
        <v>0</v>
      </c>
      <c r="AF77" s="111">
        <f t="shared" si="9"/>
        <v>0</v>
      </c>
      <c r="AG77" s="113">
        <v>0</v>
      </c>
      <c r="AH77" s="113">
        <v>23</v>
      </c>
      <c r="AI77" s="115">
        <f t="shared" si="10"/>
        <v>23</v>
      </c>
      <c r="AJ77" s="108">
        <f t="shared" si="6"/>
        <v>0</v>
      </c>
      <c r="AK77" s="108">
        <f t="shared" si="7"/>
        <v>23</v>
      </c>
      <c r="AL77" s="115">
        <f t="shared" si="8"/>
        <v>23</v>
      </c>
      <c r="AM77" s="113" t="s">
        <v>407</v>
      </c>
      <c r="AN77" s="113">
        <v>0</v>
      </c>
      <c r="AO77" s="156">
        <v>0</v>
      </c>
      <c r="AP77" s="149" t="s">
        <v>408</v>
      </c>
      <c r="AQ77" s="150" t="s">
        <v>409</v>
      </c>
    </row>
    <row r="78" spans="1:43" ht="30.75" customHeight="1" x14ac:dyDescent="0.15">
      <c r="A78" s="158" t="s">
        <v>415</v>
      </c>
      <c r="B78" s="109" t="s">
        <v>416</v>
      </c>
      <c r="C78" s="109" t="s">
        <v>417</v>
      </c>
      <c r="D78" s="185" t="s">
        <v>486</v>
      </c>
      <c r="E78" s="109" t="str">
        <f t="shared" si="11"/>
        <v xml:space="preserve">I.1.A.1      </v>
      </c>
      <c r="F78" s="109" t="s">
        <v>240</v>
      </c>
      <c r="G78" s="109"/>
      <c r="H78" s="109"/>
      <c r="I78" s="109"/>
      <c r="J78" s="109"/>
      <c r="K78" s="109"/>
      <c r="L78" s="109"/>
      <c r="M78" s="109" t="s">
        <v>402</v>
      </c>
      <c r="N78" s="109" t="s">
        <v>403</v>
      </c>
      <c r="O78" s="139" t="s">
        <v>404</v>
      </c>
      <c r="P78" s="109" t="s">
        <v>414</v>
      </c>
      <c r="Q78" s="153">
        <v>30</v>
      </c>
      <c r="R78" s="95"/>
      <c r="S78" s="109"/>
      <c r="T78" s="94"/>
      <c r="U78" s="94"/>
      <c r="V78" s="96"/>
      <c r="W78" s="107"/>
      <c r="X78" s="108"/>
      <c r="Y78" s="110"/>
      <c r="Z78" s="108"/>
      <c r="AA78" s="108"/>
      <c r="AB78" s="146"/>
      <c r="AC78" s="147" t="s">
        <v>406</v>
      </c>
      <c r="AD78" s="112">
        <v>0</v>
      </c>
      <c r="AE78" s="113">
        <v>0</v>
      </c>
      <c r="AF78" s="111">
        <f t="shared" si="9"/>
        <v>0</v>
      </c>
      <c r="AG78" s="113">
        <v>0</v>
      </c>
      <c r="AH78" s="113">
        <v>10</v>
      </c>
      <c r="AI78" s="115">
        <f t="shared" si="10"/>
        <v>10</v>
      </c>
      <c r="AJ78" s="108">
        <f t="shared" si="6"/>
        <v>0</v>
      </c>
      <c r="AK78" s="108">
        <f t="shared" si="7"/>
        <v>10</v>
      </c>
      <c r="AL78" s="115">
        <f t="shared" si="8"/>
        <v>10</v>
      </c>
      <c r="AM78" s="113" t="s">
        <v>407</v>
      </c>
      <c r="AN78" s="113">
        <v>0</v>
      </c>
      <c r="AO78" s="156">
        <v>0</v>
      </c>
      <c r="AP78" s="149" t="s">
        <v>408</v>
      </c>
      <c r="AQ78" s="150" t="s">
        <v>409</v>
      </c>
    </row>
    <row r="79" spans="1:43" ht="30.75" customHeight="1" x14ac:dyDescent="0.15">
      <c r="A79" s="158" t="s">
        <v>415</v>
      </c>
      <c r="B79" s="109" t="s">
        <v>416</v>
      </c>
      <c r="C79" s="109" t="s">
        <v>417</v>
      </c>
      <c r="D79" s="185" t="s">
        <v>487</v>
      </c>
      <c r="E79" s="109" t="str">
        <f t="shared" si="11"/>
        <v xml:space="preserve">I.1.A.1      </v>
      </c>
      <c r="F79" s="109" t="s">
        <v>240</v>
      </c>
      <c r="G79" s="109"/>
      <c r="H79" s="109"/>
      <c r="I79" s="109"/>
      <c r="J79" s="109"/>
      <c r="K79" s="109"/>
      <c r="L79" s="109"/>
      <c r="M79" s="109" t="s">
        <v>402</v>
      </c>
      <c r="N79" s="109" t="s">
        <v>403</v>
      </c>
      <c r="O79" s="139" t="s">
        <v>404</v>
      </c>
      <c r="P79" s="109" t="s">
        <v>414</v>
      </c>
      <c r="Q79" s="153">
        <v>30</v>
      </c>
      <c r="R79" s="95"/>
      <c r="S79" s="109"/>
      <c r="T79" s="94"/>
      <c r="U79" s="94"/>
      <c r="V79" s="96"/>
      <c r="W79" s="107"/>
      <c r="X79" s="108"/>
      <c r="Y79" s="110"/>
      <c r="Z79" s="108"/>
      <c r="AA79" s="108"/>
      <c r="AB79" s="146"/>
      <c r="AC79" s="147" t="s">
        <v>406</v>
      </c>
      <c r="AD79" s="112">
        <v>0</v>
      </c>
      <c r="AE79" s="113">
        <v>0</v>
      </c>
      <c r="AF79" s="111">
        <f t="shared" si="9"/>
        <v>0</v>
      </c>
      <c r="AG79" s="113">
        <v>0</v>
      </c>
      <c r="AH79" s="113">
        <v>18</v>
      </c>
      <c r="AI79" s="115">
        <f t="shared" si="10"/>
        <v>18</v>
      </c>
      <c r="AJ79" s="108">
        <f t="shared" si="6"/>
        <v>0</v>
      </c>
      <c r="AK79" s="108">
        <f t="shared" si="7"/>
        <v>18</v>
      </c>
      <c r="AL79" s="115">
        <f t="shared" si="8"/>
        <v>18</v>
      </c>
      <c r="AM79" s="113" t="s">
        <v>407</v>
      </c>
      <c r="AN79" s="113">
        <v>0</v>
      </c>
      <c r="AO79" s="156">
        <v>0</v>
      </c>
      <c r="AP79" s="149" t="s">
        <v>408</v>
      </c>
      <c r="AQ79" s="150" t="s">
        <v>409</v>
      </c>
    </row>
    <row r="80" spans="1:43" ht="30.75" customHeight="1" x14ac:dyDescent="0.15">
      <c r="A80" s="158" t="s">
        <v>415</v>
      </c>
      <c r="B80" s="109" t="s">
        <v>416</v>
      </c>
      <c r="C80" s="109" t="s">
        <v>417</v>
      </c>
      <c r="D80" s="185" t="s">
        <v>488</v>
      </c>
      <c r="E80" s="109" t="str">
        <f t="shared" si="11"/>
        <v xml:space="preserve">I.1.A.1      </v>
      </c>
      <c r="F80" s="109" t="s">
        <v>240</v>
      </c>
      <c r="G80" s="109"/>
      <c r="H80" s="109"/>
      <c r="I80" s="109"/>
      <c r="J80" s="109"/>
      <c r="K80" s="109"/>
      <c r="L80" s="109"/>
      <c r="M80" s="109" t="s">
        <v>402</v>
      </c>
      <c r="N80" s="109" t="s">
        <v>403</v>
      </c>
      <c r="O80" s="139" t="s">
        <v>404</v>
      </c>
      <c r="P80" s="109" t="s">
        <v>414</v>
      </c>
      <c r="Q80" s="153">
        <v>30</v>
      </c>
      <c r="R80" s="95"/>
      <c r="S80" s="109"/>
      <c r="T80" s="94"/>
      <c r="U80" s="94"/>
      <c r="V80" s="96"/>
      <c r="W80" s="107"/>
      <c r="X80" s="108"/>
      <c r="Y80" s="110"/>
      <c r="Z80" s="108"/>
      <c r="AA80" s="108"/>
      <c r="AB80" s="146"/>
      <c r="AC80" s="147" t="s">
        <v>406</v>
      </c>
      <c r="AD80" s="112">
        <v>0</v>
      </c>
      <c r="AE80" s="113">
        <v>0</v>
      </c>
      <c r="AF80" s="111">
        <f t="shared" si="9"/>
        <v>0</v>
      </c>
      <c r="AG80" s="113">
        <v>0</v>
      </c>
      <c r="AH80" s="113">
        <v>15</v>
      </c>
      <c r="AI80" s="115">
        <f t="shared" si="10"/>
        <v>15</v>
      </c>
      <c r="AJ80" s="108">
        <f t="shared" si="6"/>
        <v>0</v>
      </c>
      <c r="AK80" s="108">
        <f t="shared" si="7"/>
        <v>15</v>
      </c>
      <c r="AL80" s="115">
        <f t="shared" si="8"/>
        <v>15</v>
      </c>
      <c r="AM80" s="113" t="s">
        <v>407</v>
      </c>
      <c r="AN80" s="113">
        <v>0</v>
      </c>
      <c r="AO80" s="156">
        <v>0</v>
      </c>
      <c r="AP80" s="149" t="s">
        <v>408</v>
      </c>
      <c r="AQ80" s="150" t="s">
        <v>409</v>
      </c>
    </row>
    <row r="81" spans="1:43" ht="30.75" customHeight="1" x14ac:dyDescent="0.15">
      <c r="A81" s="158" t="s">
        <v>415</v>
      </c>
      <c r="B81" s="109" t="s">
        <v>416</v>
      </c>
      <c r="C81" s="109" t="s">
        <v>417</v>
      </c>
      <c r="D81" s="185" t="s">
        <v>489</v>
      </c>
      <c r="E81" s="109" t="str">
        <f t="shared" si="11"/>
        <v xml:space="preserve">I.1.A.1      </v>
      </c>
      <c r="F81" s="109" t="s">
        <v>240</v>
      </c>
      <c r="G81" s="109"/>
      <c r="H81" s="109"/>
      <c r="I81" s="109"/>
      <c r="J81" s="109"/>
      <c r="K81" s="109"/>
      <c r="L81" s="109"/>
      <c r="M81" s="109" t="s">
        <v>402</v>
      </c>
      <c r="N81" s="109" t="s">
        <v>403</v>
      </c>
      <c r="O81" s="139" t="s">
        <v>404</v>
      </c>
      <c r="P81" s="109" t="s">
        <v>414</v>
      </c>
      <c r="Q81" s="153">
        <v>30</v>
      </c>
      <c r="R81" s="95"/>
      <c r="S81" s="109"/>
      <c r="T81" s="94"/>
      <c r="U81" s="94"/>
      <c r="V81" s="96"/>
      <c r="W81" s="107"/>
      <c r="X81" s="108"/>
      <c r="Y81" s="110"/>
      <c r="Z81" s="108"/>
      <c r="AA81" s="108"/>
      <c r="AB81" s="146"/>
      <c r="AC81" s="147" t="s">
        <v>406</v>
      </c>
      <c r="AD81" s="112">
        <v>0</v>
      </c>
      <c r="AE81" s="113">
        <v>0</v>
      </c>
      <c r="AF81" s="111">
        <f t="shared" si="9"/>
        <v>0</v>
      </c>
      <c r="AG81" s="113">
        <v>0</v>
      </c>
      <c r="AH81" s="113">
        <v>7</v>
      </c>
      <c r="AI81" s="115">
        <f t="shared" si="10"/>
        <v>7</v>
      </c>
      <c r="AJ81" s="108">
        <f t="shared" si="6"/>
        <v>0</v>
      </c>
      <c r="AK81" s="108">
        <f t="shared" si="7"/>
        <v>7</v>
      </c>
      <c r="AL81" s="115">
        <f t="shared" si="8"/>
        <v>7</v>
      </c>
      <c r="AM81" s="113" t="s">
        <v>407</v>
      </c>
      <c r="AN81" s="113">
        <v>0</v>
      </c>
      <c r="AO81" s="156">
        <v>0</v>
      </c>
      <c r="AP81" s="149" t="s">
        <v>408</v>
      </c>
      <c r="AQ81" s="150" t="s">
        <v>409</v>
      </c>
    </row>
    <row r="82" spans="1:43" ht="30.75" customHeight="1" x14ac:dyDescent="0.15">
      <c r="A82" s="158" t="s">
        <v>415</v>
      </c>
      <c r="B82" s="109" t="s">
        <v>416</v>
      </c>
      <c r="C82" s="109" t="s">
        <v>417</v>
      </c>
      <c r="D82" s="185" t="s">
        <v>490</v>
      </c>
      <c r="E82" s="109" t="str">
        <f t="shared" si="11"/>
        <v xml:space="preserve">I.1.A.1      </v>
      </c>
      <c r="F82" s="109" t="s">
        <v>240</v>
      </c>
      <c r="G82" s="109"/>
      <c r="H82" s="109"/>
      <c r="I82" s="109"/>
      <c r="J82" s="109"/>
      <c r="K82" s="109"/>
      <c r="L82" s="109"/>
      <c r="M82" s="109" t="s">
        <v>402</v>
      </c>
      <c r="N82" s="109" t="s">
        <v>403</v>
      </c>
      <c r="O82" s="139" t="s">
        <v>404</v>
      </c>
      <c r="P82" s="109" t="s">
        <v>414</v>
      </c>
      <c r="Q82" s="153">
        <v>30</v>
      </c>
      <c r="R82" s="95"/>
      <c r="S82" s="109"/>
      <c r="T82" s="94"/>
      <c r="U82" s="94"/>
      <c r="V82" s="96"/>
      <c r="W82" s="107"/>
      <c r="X82" s="108"/>
      <c r="Y82" s="110"/>
      <c r="Z82" s="108"/>
      <c r="AA82" s="108"/>
      <c r="AB82" s="146"/>
      <c r="AC82" s="147" t="s">
        <v>406</v>
      </c>
      <c r="AD82" s="112">
        <v>0</v>
      </c>
      <c r="AE82" s="113">
        <v>0</v>
      </c>
      <c r="AF82" s="111">
        <f t="shared" si="9"/>
        <v>0</v>
      </c>
      <c r="AG82" s="113">
        <v>0</v>
      </c>
      <c r="AH82" s="113">
        <v>3</v>
      </c>
      <c r="AI82" s="115">
        <f t="shared" si="10"/>
        <v>3</v>
      </c>
      <c r="AJ82" s="108">
        <f t="shared" si="6"/>
        <v>0</v>
      </c>
      <c r="AK82" s="108">
        <f t="shared" si="7"/>
        <v>3</v>
      </c>
      <c r="AL82" s="115">
        <f t="shared" si="8"/>
        <v>3</v>
      </c>
      <c r="AM82" s="113" t="s">
        <v>407</v>
      </c>
      <c r="AN82" s="113">
        <v>0</v>
      </c>
      <c r="AO82" s="156">
        <v>0</v>
      </c>
      <c r="AP82" s="149" t="s">
        <v>408</v>
      </c>
      <c r="AQ82" s="150" t="s">
        <v>409</v>
      </c>
    </row>
    <row r="83" spans="1:43" ht="46.5" customHeight="1" x14ac:dyDescent="0.15">
      <c r="A83" s="158" t="s">
        <v>491</v>
      </c>
      <c r="B83" s="109" t="s">
        <v>416</v>
      </c>
      <c r="C83" s="109" t="s">
        <v>492</v>
      </c>
      <c r="D83" s="185" t="s">
        <v>493</v>
      </c>
      <c r="E83" s="109" t="str">
        <f t="shared" si="11"/>
        <v>I.1.A.1   I.3.A.1   II.2.A.2</v>
      </c>
      <c r="F83" s="109" t="s">
        <v>240</v>
      </c>
      <c r="G83" s="109"/>
      <c r="H83" s="109"/>
      <c r="I83" s="109" t="s">
        <v>274</v>
      </c>
      <c r="J83" s="109"/>
      <c r="K83" s="109"/>
      <c r="L83" s="109" t="s">
        <v>318</v>
      </c>
      <c r="M83" s="109" t="s">
        <v>402</v>
      </c>
      <c r="N83" s="109" t="s">
        <v>494</v>
      </c>
      <c r="O83" s="139" t="s">
        <v>404</v>
      </c>
      <c r="P83" s="109" t="s">
        <v>495</v>
      </c>
      <c r="Q83" s="153">
        <v>1</v>
      </c>
      <c r="R83" s="114" t="s">
        <v>496</v>
      </c>
      <c r="S83" s="109" t="s">
        <v>497</v>
      </c>
      <c r="T83" s="109" t="s">
        <v>498</v>
      </c>
      <c r="U83" s="109" t="s">
        <v>499</v>
      </c>
      <c r="V83" s="151" t="s">
        <v>500</v>
      </c>
      <c r="W83" s="107">
        <v>0</v>
      </c>
      <c r="X83" s="108">
        <v>355</v>
      </c>
      <c r="Y83" s="110">
        <f>+W83+X83</f>
        <v>355</v>
      </c>
      <c r="Z83" s="108" t="s">
        <v>407</v>
      </c>
      <c r="AA83" s="108">
        <v>0</v>
      </c>
      <c r="AB83" s="146">
        <v>0</v>
      </c>
      <c r="AC83" s="147"/>
      <c r="AD83" s="112">
        <v>0</v>
      </c>
      <c r="AE83" s="113">
        <v>0</v>
      </c>
      <c r="AF83" s="111">
        <f t="shared" si="9"/>
        <v>0</v>
      </c>
      <c r="AG83" s="113">
        <v>0</v>
      </c>
      <c r="AH83" s="113">
        <v>0</v>
      </c>
      <c r="AI83" s="115">
        <f t="shared" si="10"/>
        <v>0</v>
      </c>
      <c r="AJ83" s="108">
        <f t="shared" si="6"/>
        <v>0</v>
      </c>
      <c r="AK83" s="108">
        <f t="shared" si="7"/>
        <v>0</v>
      </c>
      <c r="AL83" s="115">
        <f t="shared" si="8"/>
        <v>0</v>
      </c>
      <c r="AM83" s="97"/>
      <c r="AN83" s="97"/>
      <c r="AO83" s="98"/>
      <c r="AP83" s="149" t="s">
        <v>501</v>
      </c>
      <c r="AQ83" s="150" t="s">
        <v>502</v>
      </c>
    </row>
    <row r="84" spans="1:43" ht="30.75" customHeight="1" x14ac:dyDescent="0.15">
      <c r="A84" s="158" t="s">
        <v>503</v>
      </c>
      <c r="B84" s="109" t="s">
        <v>416</v>
      </c>
      <c r="C84" s="109" t="s">
        <v>504</v>
      </c>
      <c r="D84" s="185" t="s">
        <v>505</v>
      </c>
      <c r="E84" s="109" t="str">
        <f t="shared" si="11"/>
        <v xml:space="preserve"> I.1.A.2     </v>
      </c>
      <c r="F84" s="109"/>
      <c r="G84" s="109" t="s">
        <v>249</v>
      </c>
      <c r="H84" s="109"/>
      <c r="I84" s="109"/>
      <c r="J84" s="109"/>
      <c r="K84" s="109"/>
      <c r="L84" s="109"/>
      <c r="M84" s="109" t="s">
        <v>506</v>
      </c>
      <c r="N84" s="109" t="s">
        <v>494</v>
      </c>
      <c r="O84" s="139" t="s">
        <v>404</v>
      </c>
      <c r="P84" s="109" t="s">
        <v>495</v>
      </c>
      <c r="Q84" s="153">
        <v>4</v>
      </c>
      <c r="R84" s="114" t="s">
        <v>507</v>
      </c>
      <c r="S84" s="109" t="s">
        <v>497</v>
      </c>
      <c r="T84" s="109" t="s">
        <v>508</v>
      </c>
      <c r="U84" s="109" t="s">
        <v>509</v>
      </c>
      <c r="V84" s="151" t="s">
        <v>510</v>
      </c>
      <c r="W84" s="107">
        <v>782</v>
      </c>
      <c r="X84" s="108">
        <v>67</v>
      </c>
      <c r="Y84" s="110">
        <f t="shared" ref="Y84:Y147" si="12">+W84+X84</f>
        <v>849</v>
      </c>
      <c r="Z84" s="108" t="s">
        <v>407</v>
      </c>
      <c r="AA84" s="108">
        <v>0</v>
      </c>
      <c r="AB84" s="146">
        <v>0</v>
      </c>
      <c r="AC84" s="147"/>
      <c r="AD84" s="112">
        <v>0</v>
      </c>
      <c r="AE84" s="113">
        <v>0</v>
      </c>
      <c r="AF84" s="111">
        <f t="shared" ref="AF84:AF147" si="13">+AD84+AE84</f>
        <v>0</v>
      </c>
      <c r="AG84" s="113">
        <v>0</v>
      </c>
      <c r="AH84" s="113">
        <v>0</v>
      </c>
      <c r="AI84" s="115">
        <f t="shared" ref="AI84:AI147" si="14">+AG84+AH84</f>
        <v>0</v>
      </c>
      <c r="AJ84" s="108">
        <f t="shared" ref="AJ84:AJ147" si="15">+AD84+AG84</f>
        <v>0</v>
      </c>
      <c r="AK84" s="108">
        <f t="shared" ref="AK84:AK147" si="16">+AE84+AH84</f>
        <v>0</v>
      </c>
      <c r="AL84" s="115">
        <f t="shared" ref="AL84:AL147" si="17">+AJ84+AK84</f>
        <v>0</v>
      </c>
      <c r="AM84" s="97"/>
      <c r="AN84" s="97"/>
      <c r="AO84" s="98"/>
      <c r="AP84" s="149" t="s">
        <v>511</v>
      </c>
      <c r="AQ84" s="150" t="s">
        <v>512</v>
      </c>
    </row>
    <row r="85" spans="1:43" ht="30.75" customHeight="1" x14ac:dyDescent="0.15">
      <c r="A85" s="158" t="s">
        <v>503</v>
      </c>
      <c r="B85" s="109" t="s">
        <v>416</v>
      </c>
      <c r="C85" s="109" t="s">
        <v>513</v>
      </c>
      <c r="D85" s="185" t="s">
        <v>514</v>
      </c>
      <c r="E85" s="109" t="str">
        <f t="shared" si="11"/>
        <v xml:space="preserve"> I.1.A.2     </v>
      </c>
      <c r="F85" s="109"/>
      <c r="G85" s="109" t="s">
        <v>249</v>
      </c>
      <c r="H85" s="109"/>
      <c r="I85" s="109"/>
      <c r="J85" s="109"/>
      <c r="K85" s="109"/>
      <c r="L85" s="109"/>
      <c r="M85" s="109" t="s">
        <v>506</v>
      </c>
      <c r="N85" s="109" t="s">
        <v>494</v>
      </c>
      <c r="O85" s="139" t="s">
        <v>404</v>
      </c>
      <c r="P85" s="109" t="s">
        <v>495</v>
      </c>
      <c r="Q85" s="153">
        <v>4</v>
      </c>
      <c r="R85" s="114" t="s">
        <v>507</v>
      </c>
      <c r="S85" s="109" t="s">
        <v>497</v>
      </c>
      <c r="T85" s="109" t="s">
        <v>508</v>
      </c>
      <c r="U85" s="109" t="s">
        <v>509</v>
      </c>
      <c r="V85" s="151" t="s">
        <v>510</v>
      </c>
      <c r="W85" s="107">
        <v>362</v>
      </c>
      <c r="X85" s="108">
        <v>126</v>
      </c>
      <c r="Y85" s="110">
        <f t="shared" si="12"/>
        <v>488</v>
      </c>
      <c r="Z85" s="108" t="s">
        <v>515</v>
      </c>
      <c r="AA85" s="108">
        <v>1</v>
      </c>
      <c r="AB85" s="146">
        <v>50</v>
      </c>
      <c r="AC85" s="147"/>
      <c r="AD85" s="112">
        <v>0</v>
      </c>
      <c r="AE85" s="113">
        <v>0</v>
      </c>
      <c r="AF85" s="111">
        <f t="shared" si="13"/>
        <v>0</v>
      </c>
      <c r="AG85" s="113">
        <v>0</v>
      </c>
      <c r="AH85" s="113">
        <v>0</v>
      </c>
      <c r="AI85" s="115">
        <f t="shared" si="14"/>
        <v>0</v>
      </c>
      <c r="AJ85" s="108">
        <f t="shared" si="15"/>
        <v>0</v>
      </c>
      <c r="AK85" s="108">
        <f t="shared" si="16"/>
        <v>0</v>
      </c>
      <c r="AL85" s="115">
        <f t="shared" si="17"/>
        <v>0</v>
      </c>
      <c r="AM85" s="97"/>
      <c r="AN85" s="97"/>
      <c r="AO85" s="98"/>
      <c r="AP85" s="149" t="s">
        <v>511</v>
      </c>
      <c r="AQ85" s="150" t="s">
        <v>512</v>
      </c>
    </row>
    <row r="86" spans="1:43" ht="30.75" customHeight="1" x14ac:dyDescent="0.15">
      <c r="A86" s="158" t="s">
        <v>503</v>
      </c>
      <c r="B86" s="109" t="s">
        <v>416</v>
      </c>
      <c r="C86" s="109" t="s">
        <v>516</v>
      </c>
      <c r="D86" s="185" t="s">
        <v>517</v>
      </c>
      <c r="E86" s="109" t="str">
        <f t="shared" si="11"/>
        <v xml:space="preserve"> I.1.A.2     </v>
      </c>
      <c r="F86" s="109"/>
      <c r="G86" s="109" t="s">
        <v>249</v>
      </c>
      <c r="H86" s="109"/>
      <c r="I86" s="109"/>
      <c r="J86" s="109"/>
      <c r="K86" s="109"/>
      <c r="L86" s="109"/>
      <c r="M86" s="109" t="s">
        <v>506</v>
      </c>
      <c r="N86" s="109" t="s">
        <v>494</v>
      </c>
      <c r="O86" s="139" t="s">
        <v>404</v>
      </c>
      <c r="P86" s="109" t="s">
        <v>495</v>
      </c>
      <c r="Q86" s="153">
        <v>4</v>
      </c>
      <c r="R86" s="114" t="s">
        <v>507</v>
      </c>
      <c r="S86" s="109" t="s">
        <v>497</v>
      </c>
      <c r="T86" s="109" t="s">
        <v>508</v>
      </c>
      <c r="U86" s="109" t="s">
        <v>509</v>
      </c>
      <c r="V86" s="151" t="s">
        <v>510</v>
      </c>
      <c r="W86" s="107">
        <v>846</v>
      </c>
      <c r="X86" s="108">
        <v>102</v>
      </c>
      <c r="Y86" s="110">
        <f t="shared" si="12"/>
        <v>948</v>
      </c>
      <c r="Z86" s="108" t="s">
        <v>515</v>
      </c>
      <c r="AA86" s="108">
        <v>1</v>
      </c>
      <c r="AB86" s="146">
        <v>60</v>
      </c>
      <c r="AC86" s="147"/>
      <c r="AD86" s="112">
        <v>0</v>
      </c>
      <c r="AE86" s="113">
        <v>0</v>
      </c>
      <c r="AF86" s="111">
        <f t="shared" si="13"/>
        <v>0</v>
      </c>
      <c r="AG86" s="113">
        <v>0</v>
      </c>
      <c r="AH86" s="113">
        <v>0</v>
      </c>
      <c r="AI86" s="115">
        <f t="shared" si="14"/>
        <v>0</v>
      </c>
      <c r="AJ86" s="108">
        <f t="shared" si="15"/>
        <v>0</v>
      </c>
      <c r="AK86" s="108">
        <f t="shared" si="16"/>
        <v>0</v>
      </c>
      <c r="AL86" s="115">
        <f t="shared" si="17"/>
        <v>0</v>
      </c>
      <c r="AM86" s="97"/>
      <c r="AN86" s="97"/>
      <c r="AO86" s="98"/>
      <c r="AP86" s="149" t="s">
        <v>511</v>
      </c>
      <c r="AQ86" s="150" t="s">
        <v>512</v>
      </c>
    </row>
    <row r="87" spans="1:43" ht="30.75" customHeight="1" x14ac:dyDescent="0.15">
      <c r="A87" s="158" t="s">
        <v>518</v>
      </c>
      <c r="B87" s="109" t="s">
        <v>519</v>
      </c>
      <c r="C87" s="109" t="s">
        <v>520</v>
      </c>
      <c r="D87" s="185" t="s">
        <v>521</v>
      </c>
      <c r="E87" s="109" t="str">
        <f t="shared" si="11"/>
        <v xml:space="preserve">I.1.A.1      </v>
      </c>
      <c r="F87" s="109" t="s">
        <v>240</v>
      </c>
      <c r="G87" s="109"/>
      <c r="H87" s="109"/>
      <c r="I87" s="109"/>
      <c r="J87" s="109"/>
      <c r="K87" s="109"/>
      <c r="L87" s="109"/>
      <c r="M87" s="109" t="s">
        <v>402</v>
      </c>
      <c r="N87" s="109" t="s">
        <v>403</v>
      </c>
      <c r="O87" s="139" t="s">
        <v>404</v>
      </c>
      <c r="P87" s="109" t="s">
        <v>414</v>
      </c>
      <c r="Q87" s="153">
        <v>21</v>
      </c>
      <c r="R87" s="114"/>
      <c r="S87" s="109"/>
      <c r="T87" s="109"/>
      <c r="U87" s="109"/>
      <c r="V87" s="151"/>
      <c r="W87" s="107"/>
      <c r="X87" s="108"/>
      <c r="Y87" s="110">
        <f t="shared" si="12"/>
        <v>0</v>
      </c>
      <c r="Z87" s="108"/>
      <c r="AA87" s="108"/>
      <c r="AB87" s="146"/>
      <c r="AC87" s="147" t="s">
        <v>406</v>
      </c>
      <c r="AD87" s="112">
        <v>0</v>
      </c>
      <c r="AE87" s="113">
        <v>0</v>
      </c>
      <c r="AF87" s="111">
        <f t="shared" si="13"/>
        <v>0</v>
      </c>
      <c r="AG87" s="113">
        <v>0</v>
      </c>
      <c r="AH87" s="113">
        <v>0</v>
      </c>
      <c r="AI87" s="115">
        <f t="shared" si="14"/>
        <v>0</v>
      </c>
      <c r="AJ87" s="108">
        <f t="shared" si="15"/>
        <v>0</v>
      </c>
      <c r="AK87" s="108">
        <f t="shared" si="16"/>
        <v>0</v>
      </c>
      <c r="AL87" s="115">
        <f t="shared" si="17"/>
        <v>0</v>
      </c>
      <c r="AM87" s="113" t="s">
        <v>407</v>
      </c>
      <c r="AN87" s="113">
        <v>0</v>
      </c>
      <c r="AO87" s="156">
        <v>0</v>
      </c>
      <c r="AP87" s="149" t="s">
        <v>511</v>
      </c>
      <c r="AQ87" s="150" t="s">
        <v>512</v>
      </c>
    </row>
    <row r="88" spans="1:43" ht="30.75" customHeight="1" x14ac:dyDescent="0.15">
      <c r="A88" s="158" t="s">
        <v>518</v>
      </c>
      <c r="B88" s="109" t="s">
        <v>519</v>
      </c>
      <c r="C88" s="109" t="s">
        <v>520</v>
      </c>
      <c r="D88" s="185" t="s">
        <v>522</v>
      </c>
      <c r="E88" s="109" t="str">
        <f t="shared" si="11"/>
        <v xml:space="preserve">I.1.A.1      </v>
      </c>
      <c r="F88" s="109" t="s">
        <v>240</v>
      </c>
      <c r="G88" s="109"/>
      <c r="H88" s="109"/>
      <c r="I88" s="109"/>
      <c r="J88" s="109"/>
      <c r="K88" s="109"/>
      <c r="L88" s="109"/>
      <c r="M88" s="109" t="s">
        <v>402</v>
      </c>
      <c r="N88" s="109" t="s">
        <v>403</v>
      </c>
      <c r="O88" s="139" t="s">
        <v>404</v>
      </c>
      <c r="P88" s="109" t="s">
        <v>414</v>
      </c>
      <c r="Q88" s="153">
        <v>21</v>
      </c>
      <c r="R88" s="114"/>
      <c r="S88" s="109"/>
      <c r="T88" s="109"/>
      <c r="U88" s="109"/>
      <c r="V88" s="151"/>
      <c r="W88" s="107"/>
      <c r="X88" s="108"/>
      <c r="Y88" s="110">
        <f t="shared" si="12"/>
        <v>0</v>
      </c>
      <c r="Z88" s="108"/>
      <c r="AA88" s="108"/>
      <c r="AB88" s="146"/>
      <c r="AC88" s="147" t="s">
        <v>406</v>
      </c>
      <c r="AD88" s="112">
        <v>0</v>
      </c>
      <c r="AE88" s="113">
        <v>0</v>
      </c>
      <c r="AF88" s="111">
        <f t="shared" si="13"/>
        <v>0</v>
      </c>
      <c r="AG88" s="113">
        <v>0</v>
      </c>
      <c r="AH88" s="113">
        <v>0</v>
      </c>
      <c r="AI88" s="115">
        <f t="shared" si="14"/>
        <v>0</v>
      </c>
      <c r="AJ88" s="108">
        <f t="shared" si="15"/>
        <v>0</v>
      </c>
      <c r="AK88" s="108">
        <f t="shared" si="16"/>
        <v>0</v>
      </c>
      <c r="AL88" s="115">
        <f t="shared" si="17"/>
        <v>0</v>
      </c>
      <c r="AM88" s="113" t="s">
        <v>407</v>
      </c>
      <c r="AN88" s="113">
        <v>0</v>
      </c>
      <c r="AO88" s="156">
        <v>0</v>
      </c>
      <c r="AP88" s="149" t="s">
        <v>511</v>
      </c>
      <c r="AQ88" s="150" t="s">
        <v>512</v>
      </c>
    </row>
    <row r="89" spans="1:43" ht="30.75" customHeight="1" x14ac:dyDescent="0.15">
      <c r="A89" s="158" t="s">
        <v>523</v>
      </c>
      <c r="B89" s="109" t="s">
        <v>519</v>
      </c>
      <c r="C89" s="109" t="s">
        <v>524</v>
      </c>
      <c r="D89" s="185" t="s">
        <v>525</v>
      </c>
      <c r="E89" s="109" t="str">
        <f t="shared" si="11"/>
        <v xml:space="preserve">I.1.A.1      </v>
      </c>
      <c r="F89" s="109" t="s">
        <v>240</v>
      </c>
      <c r="G89" s="109"/>
      <c r="H89" s="109"/>
      <c r="I89" s="109"/>
      <c r="J89" s="109"/>
      <c r="K89" s="109"/>
      <c r="L89" s="109"/>
      <c r="M89" s="109" t="s">
        <v>402</v>
      </c>
      <c r="N89" s="109" t="s">
        <v>403</v>
      </c>
      <c r="O89" s="139" t="s">
        <v>404</v>
      </c>
      <c r="P89" s="109" t="s">
        <v>414</v>
      </c>
      <c r="Q89" s="153">
        <v>2</v>
      </c>
      <c r="R89" s="114"/>
      <c r="S89" s="109"/>
      <c r="T89" s="109"/>
      <c r="U89" s="109"/>
      <c r="V89" s="151"/>
      <c r="W89" s="107"/>
      <c r="X89" s="108"/>
      <c r="Y89" s="110">
        <f t="shared" si="12"/>
        <v>0</v>
      </c>
      <c r="Z89" s="108"/>
      <c r="AA89" s="108"/>
      <c r="AB89" s="146"/>
      <c r="AC89" s="147" t="s">
        <v>406</v>
      </c>
      <c r="AD89" s="112">
        <v>0</v>
      </c>
      <c r="AE89" s="113">
        <v>0</v>
      </c>
      <c r="AF89" s="111">
        <f t="shared" si="13"/>
        <v>0</v>
      </c>
      <c r="AG89" s="113">
        <v>0</v>
      </c>
      <c r="AH89" s="113">
        <v>0</v>
      </c>
      <c r="AI89" s="115">
        <f t="shared" si="14"/>
        <v>0</v>
      </c>
      <c r="AJ89" s="108">
        <f t="shared" si="15"/>
        <v>0</v>
      </c>
      <c r="AK89" s="108">
        <f t="shared" si="16"/>
        <v>0</v>
      </c>
      <c r="AL89" s="115">
        <f t="shared" si="17"/>
        <v>0</v>
      </c>
      <c r="AM89" s="113" t="s">
        <v>407</v>
      </c>
      <c r="AN89" s="113">
        <v>0</v>
      </c>
      <c r="AO89" s="156">
        <v>0</v>
      </c>
      <c r="AP89" s="149" t="s">
        <v>511</v>
      </c>
      <c r="AQ89" s="150" t="s">
        <v>512</v>
      </c>
    </row>
    <row r="90" spans="1:43" ht="30.75" customHeight="1" x14ac:dyDescent="0.15">
      <c r="A90" s="158" t="s">
        <v>415</v>
      </c>
      <c r="B90" s="109" t="s">
        <v>519</v>
      </c>
      <c r="C90" s="109" t="s">
        <v>526</v>
      </c>
      <c r="D90" s="185" t="s">
        <v>418</v>
      </c>
      <c r="E90" s="109" t="str">
        <f t="shared" si="11"/>
        <v xml:space="preserve">I.1.A.1      </v>
      </c>
      <c r="F90" s="109" t="s">
        <v>240</v>
      </c>
      <c r="G90" s="109"/>
      <c r="H90" s="109"/>
      <c r="I90" s="109"/>
      <c r="J90" s="109"/>
      <c r="K90" s="109"/>
      <c r="L90" s="109"/>
      <c r="M90" s="109" t="s">
        <v>402</v>
      </c>
      <c r="N90" s="109" t="s">
        <v>403</v>
      </c>
      <c r="O90" s="139" t="s">
        <v>404</v>
      </c>
      <c r="P90" s="109" t="s">
        <v>414</v>
      </c>
      <c r="Q90" s="153">
        <v>31</v>
      </c>
      <c r="R90" s="114"/>
      <c r="S90" s="109"/>
      <c r="T90" s="109"/>
      <c r="U90" s="109"/>
      <c r="V90" s="151"/>
      <c r="W90" s="107"/>
      <c r="X90" s="108"/>
      <c r="Y90" s="110">
        <f t="shared" si="12"/>
        <v>0</v>
      </c>
      <c r="Z90" s="108"/>
      <c r="AA90" s="108"/>
      <c r="AB90" s="146"/>
      <c r="AC90" s="147" t="s">
        <v>406</v>
      </c>
      <c r="AD90" s="112">
        <v>0</v>
      </c>
      <c r="AE90" s="113">
        <v>0</v>
      </c>
      <c r="AF90" s="111">
        <f t="shared" si="13"/>
        <v>0</v>
      </c>
      <c r="AG90" s="113">
        <v>0</v>
      </c>
      <c r="AH90" s="113">
        <v>0</v>
      </c>
      <c r="AI90" s="115">
        <f t="shared" si="14"/>
        <v>0</v>
      </c>
      <c r="AJ90" s="108">
        <f t="shared" si="15"/>
        <v>0</v>
      </c>
      <c r="AK90" s="108">
        <f t="shared" si="16"/>
        <v>0</v>
      </c>
      <c r="AL90" s="115">
        <f t="shared" si="17"/>
        <v>0</v>
      </c>
      <c r="AM90" s="113" t="s">
        <v>407</v>
      </c>
      <c r="AN90" s="113">
        <v>0</v>
      </c>
      <c r="AO90" s="156">
        <v>0</v>
      </c>
      <c r="AP90" s="149" t="s">
        <v>511</v>
      </c>
      <c r="AQ90" s="150" t="s">
        <v>512</v>
      </c>
    </row>
    <row r="91" spans="1:43" ht="30.75" customHeight="1" x14ac:dyDescent="0.15">
      <c r="A91" s="158" t="s">
        <v>415</v>
      </c>
      <c r="B91" s="109" t="s">
        <v>519</v>
      </c>
      <c r="C91" s="109" t="s">
        <v>526</v>
      </c>
      <c r="D91" s="185" t="s">
        <v>419</v>
      </c>
      <c r="E91" s="109" t="str">
        <f t="shared" si="11"/>
        <v xml:space="preserve">I.1.A.1      </v>
      </c>
      <c r="F91" s="109" t="s">
        <v>240</v>
      </c>
      <c r="G91" s="109"/>
      <c r="H91" s="109"/>
      <c r="I91" s="109"/>
      <c r="J91" s="109"/>
      <c r="K91" s="109"/>
      <c r="L91" s="109"/>
      <c r="M91" s="109" t="s">
        <v>402</v>
      </c>
      <c r="N91" s="109" t="s">
        <v>403</v>
      </c>
      <c r="O91" s="139" t="s">
        <v>404</v>
      </c>
      <c r="P91" s="109" t="s">
        <v>414</v>
      </c>
      <c r="Q91" s="153">
        <v>31</v>
      </c>
      <c r="R91" s="114"/>
      <c r="S91" s="109"/>
      <c r="T91" s="109"/>
      <c r="U91" s="109"/>
      <c r="V91" s="151"/>
      <c r="W91" s="107"/>
      <c r="X91" s="108"/>
      <c r="Y91" s="110">
        <f t="shared" si="12"/>
        <v>0</v>
      </c>
      <c r="Z91" s="108"/>
      <c r="AA91" s="108"/>
      <c r="AB91" s="146"/>
      <c r="AC91" s="147" t="s">
        <v>406</v>
      </c>
      <c r="AD91" s="112">
        <v>0</v>
      </c>
      <c r="AE91" s="113">
        <v>0</v>
      </c>
      <c r="AF91" s="111">
        <f t="shared" si="13"/>
        <v>0</v>
      </c>
      <c r="AG91" s="113">
        <v>0</v>
      </c>
      <c r="AH91" s="113">
        <v>0</v>
      </c>
      <c r="AI91" s="115">
        <f t="shared" si="14"/>
        <v>0</v>
      </c>
      <c r="AJ91" s="108">
        <f t="shared" si="15"/>
        <v>0</v>
      </c>
      <c r="AK91" s="108">
        <f t="shared" si="16"/>
        <v>0</v>
      </c>
      <c r="AL91" s="115">
        <f t="shared" si="17"/>
        <v>0</v>
      </c>
      <c r="AM91" s="113" t="s">
        <v>407</v>
      </c>
      <c r="AN91" s="113">
        <v>0</v>
      </c>
      <c r="AO91" s="156">
        <v>0</v>
      </c>
      <c r="AP91" s="149" t="s">
        <v>511</v>
      </c>
      <c r="AQ91" s="150" t="s">
        <v>512</v>
      </c>
    </row>
    <row r="92" spans="1:43" ht="30.75" customHeight="1" x14ac:dyDescent="0.15">
      <c r="A92" s="158" t="s">
        <v>415</v>
      </c>
      <c r="B92" s="109" t="s">
        <v>519</v>
      </c>
      <c r="C92" s="109" t="s">
        <v>526</v>
      </c>
      <c r="D92" s="185" t="s">
        <v>420</v>
      </c>
      <c r="E92" s="109" t="str">
        <f t="shared" si="11"/>
        <v xml:space="preserve">I.1.A.1      </v>
      </c>
      <c r="F92" s="109" t="s">
        <v>240</v>
      </c>
      <c r="G92" s="109"/>
      <c r="H92" s="109"/>
      <c r="I92" s="109"/>
      <c r="J92" s="109"/>
      <c r="K92" s="109"/>
      <c r="L92" s="109"/>
      <c r="M92" s="109" t="s">
        <v>402</v>
      </c>
      <c r="N92" s="109" t="s">
        <v>403</v>
      </c>
      <c r="O92" s="139" t="s">
        <v>404</v>
      </c>
      <c r="P92" s="109" t="s">
        <v>414</v>
      </c>
      <c r="Q92" s="153">
        <v>31</v>
      </c>
      <c r="R92" s="114"/>
      <c r="S92" s="109"/>
      <c r="T92" s="109"/>
      <c r="U92" s="109"/>
      <c r="V92" s="151"/>
      <c r="W92" s="107"/>
      <c r="X92" s="108"/>
      <c r="Y92" s="110">
        <f t="shared" si="12"/>
        <v>0</v>
      </c>
      <c r="Z92" s="108"/>
      <c r="AA92" s="108"/>
      <c r="AB92" s="146"/>
      <c r="AC92" s="147" t="s">
        <v>406</v>
      </c>
      <c r="AD92" s="112">
        <v>0</v>
      </c>
      <c r="AE92" s="113">
        <v>0</v>
      </c>
      <c r="AF92" s="111">
        <f t="shared" si="13"/>
        <v>0</v>
      </c>
      <c r="AG92" s="113">
        <v>0</v>
      </c>
      <c r="AH92" s="113">
        <v>0</v>
      </c>
      <c r="AI92" s="115">
        <f t="shared" si="14"/>
        <v>0</v>
      </c>
      <c r="AJ92" s="108">
        <f t="shared" si="15"/>
        <v>0</v>
      </c>
      <c r="AK92" s="108">
        <f t="shared" si="16"/>
        <v>0</v>
      </c>
      <c r="AL92" s="115">
        <f t="shared" si="17"/>
        <v>0</v>
      </c>
      <c r="AM92" s="113" t="s">
        <v>407</v>
      </c>
      <c r="AN92" s="113">
        <v>0</v>
      </c>
      <c r="AO92" s="156">
        <v>0</v>
      </c>
      <c r="AP92" s="149" t="s">
        <v>511</v>
      </c>
      <c r="AQ92" s="150" t="s">
        <v>512</v>
      </c>
    </row>
    <row r="93" spans="1:43" ht="30.75" customHeight="1" x14ac:dyDescent="0.15">
      <c r="A93" s="158" t="s">
        <v>415</v>
      </c>
      <c r="B93" s="109" t="s">
        <v>519</v>
      </c>
      <c r="C93" s="109" t="s">
        <v>526</v>
      </c>
      <c r="D93" s="185" t="s">
        <v>422</v>
      </c>
      <c r="E93" s="109" t="str">
        <f t="shared" si="11"/>
        <v xml:space="preserve">I.1.A.1      </v>
      </c>
      <c r="F93" s="109" t="s">
        <v>240</v>
      </c>
      <c r="G93" s="109"/>
      <c r="H93" s="109"/>
      <c r="I93" s="109"/>
      <c r="J93" s="109"/>
      <c r="K93" s="109"/>
      <c r="L93" s="109"/>
      <c r="M93" s="109" t="s">
        <v>402</v>
      </c>
      <c r="N93" s="109" t="s">
        <v>403</v>
      </c>
      <c r="O93" s="139" t="s">
        <v>404</v>
      </c>
      <c r="P93" s="109" t="s">
        <v>414</v>
      </c>
      <c r="Q93" s="153">
        <v>31</v>
      </c>
      <c r="R93" s="114"/>
      <c r="S93" s="109"/>
      <c r="T93" s="109"/>
      <c r="U93" s="109"/>
      <c r="V93" s="151"/>
      <c r="W93" s="107"/>
      <c r="X93" s="108"/>
      <c r="Y93" s="110">
        <f t="shared" si="12"/>
        <v>0</v>
      </c>
      <c r="Z93" s="108"/>
      <c r="AA93" s="108"/>
      <c r="AB93" s="146"/>
      <c r="AC93" s="147" t="s">
        <v>406</v>
      </c>
      <c r="AD93" s="112">
        <v>0</v>
      </c>
      <c r="AE93" s="113">
        <v>0</v>
      </c>
      <c r="AF93" s="111">
        <f t="shared" si="13"/>
        <v>0</v>
      </c>
      <c r="AG93" s="113">
        <v>0</v>
      </c>
      <c r="AH93" s="113">
        <v>0</v>
      </c>
      <c r="AI93" s="115">
        <f t="shared" si="14"/>
        <v>0</v>
      </c>
      <c r="AJ93" s="108">
        <f t="shared" si="15"/>
        <v>0</v>
      </c>
      <c r="AK93" s="108">
        <f t="shared" si="16"/>
        <v>0</v>
      </c>
      <c r="AL93" s="115">
        <f t="shared" si="17"/>
        <v>0</v>
      </c>
      <c r="AM93" s="113" t="s">
        <v>407</v>
      </c>
      <c r="AN93" s="113">
        <v>0</v>
      </c>
      <c r="AO93" s="156">
        <v>0</v>
      </c>
      <c r="AP93" s="149" t="s">
        <v>511</v>
      </c>
      <c r="AQ93" s="150" t="s">
        <v>512</v>
      </c>
    </row>
    <row r="94" spans="1:43" ht="42.75" customHeight="1" x14ac:dyDescent="0.15">
      <c r="A94" s="158" t="s">
        <v>415</v>
      </c>
      <c r="B94" s="109" t="s">
        <v>519</v>
      </c>
      <c r="C94" s="109" t="s">
        <v>526</v>
      </c>
      <c r="D94" s="185" t="s">
        <v>424</v>
      </c>
      <c r="E94" s="109" t="str">
        <f t="shared" si="11"/>
        <v xml:space="preserve">I.1.A.1      </v>
      </c>
      <c r="F94" s="109" t="s">
        <v>240</v>
      </c>
      <c r="G94" s="109"/>
      <c r="H94" s="109"/>
      <c r="I94" s="109"/>
      <c r="J94" s="109"/>
      <c r="K94" s="109"/>
      <c r="L94" s="109"/>
      <c r="M94" s="109" t="s">
        <v>402</v>
      </c>
      <c r="N94" s="109" t="s">
        <v>403</v>
      </c>
      <c r="O94" s="139" t="s">
        <v>404</v>
      </c>
      <c r="P94" s="109" t="s">
        <v>414</v>
      </c>
      <c r="Q94" s="153">
        <v>31</v>
      </c>
      <c r="R94" s="114"/>
      <c r="S94" s="109"/>
      <c r="T94" s="109"/>
      <c r="U94" s="109"/>
      <c r="V94" s="151"/>
      <c r="W94" s="107"/>
      <c r="X94" s="108"/>
      <c r="Y94" s="110">
        <f t="shared" si="12"/>
        <v>0</v>
      </c>
      <c r="Z94" s="108"/>
      <c r="AA94" s="108"/>
      <c r="AB94" s="146"/>
      <c r="AC94" s="147" t="s">
        <v>406</v>
      </c>
      <c r="AD94" s="112">
        <v>0</v>
      </c>
      <c r="AE94" s="113">
        <v>0</v>
      </c>
      <c r="AF94" s="111">
        <f t="shared" si="13"/>
        <v>0</v>
      </c>
      <c r="AG94" s="113">
        <v>0</v>
      </c>
      <c r="AH94" s="113">
        <v>0</v>
      </c>
      <c r="AI94" s="115">
        <f t="shared" si="14"/>
        <v>0</v>
      </c>
      <c r="AJ94" s="108">
        <f t="shared" si="15"/>
        <v>0</v>
      </c>
      <c r="AK94" s="108">
        <f t="shared" si="16"/>
        <v>0</v>
      </c>
      <c r="AL94" s="115">
        <f t="shared" si="17"/>
        <v>0</v>
      </c>
      <c r="AM94" s="113" t="s">
        <v>407</v>
      </c>
      <c r="AN94" s="113">
        <v>0</v>
      </c>
      <c r="AO94" s="156">
        <v>0</v>
      </c>
      <c r="AP94" s="149" t="s">
        <v>511</v>
      </c>
      <c r="AQ94" s="150" t="s">
        <v>512</v>
      </c>
    </row>
    <row r="95" spans="1:43" ht="30.75" customHeight="1" x14ac:dyDescent="0.15">
      <c r="A95" s="158" t="s">
        <v>415</v>
      </c>
      <c r="B95" s="109" t="s">
        <v>519</v>
      </c>
      <c r="C95" s="109" t="s">
        <v>526</v>
      </c>
      <c r="D95" s="185" t="s">
        <v>425</v>
      </c>
      <c r="E95" s="109" t="str">
        <f t="shared" si="11"/>
        <v xml:space="preserve">I.1.A.1      </v>
      </c>
      <c r="F95" s="109" t="s">
        <v>240</v>
      </c>
      <c r="G95" s="109"/>
      <c r="H95" s="109"/>
      <c r="I95" s="109"/>
      <c r="J95" s="109"/>
      <c r="K95" s="109"/>
      <c r="L95" s="109"/>
      <c r="M95" s="109" t="s">
        <v>402</v>
      </c>
      <c r="N95" s="109" t="s">
        <v>403</v>
      </c>
      <c r="O95" s="139" t="s">
        <v>404</v>
      </c>
      <c r="P95" s="109" t="s">
        <v>414</v>
      </c>
      <c r="Q95" s="153">
        <v>31</v>
      </c>
      <c r="R95" s="114"/>
      <c r="S95" s="109"/>
      <c r="T95" s="109"/>
      <c r="U95" s="109"/>
      <c r="V95" s="151"/>
      <c r="W95" s="107"/>
      <c r="X95" s="108"/>
      <c r="Y95" s="110">
        <f t="shared" si="12"/>
        <v>0</v>
      </c>
      <c r="Z95" s="108"/>
      <c r="AA95" s="108"/>
      <c r="AB95" s="146"/>
      <c r="AC95" s="147" t="s">
        <v>406</v>
      </c>
      <c r="AD95" s="112">
        <v>0</v>
      </c>
      <c r="AE95" s="113">
        <v>0</v>
      </c>
      <c r="AF95" s="111">
        <f t="shared" si="13"/>
        <v>0</v>
      </c>
      <c r="AG95" s="113">
        <v>0</v>
      </c>
      <c r="AH95" s="113">
        <v>0</v>
      </c>
      <c r="AI95" s="115">
        <f t="shared" si="14"/>
        <v>0</v>
      </c>
      <c r="AJ95" s="108">
        <f t="shared" si="15"/>
        <v>0</v>
      </c>
      <c r="AK95" s="108">
        <f t="shared" si="16"/>
        <v>0</v>
      </c>
      <c r="AL95" s="115">
        <f t="shared" si="17"/>
        <v>0</v>
      </c>
      <c r="AM95" s="113" t="s">
        <v>407</v>
      </c>
      <c r="AN95" s="113">
        <v>0</v>
      </c>
      <c r="AO95" s="156">
        <v>0</v>
      </c>
      <c r="AP95" s="149" t="s">
        <v>511</v>
      </c>
      <c r="AQ95" s="150" t="s">
        <v>512</v>
      </c>
    </row>
    <row r="96" spans="1:43" ht="30.75" customHeight="1" x14ac:dyDescent="0.15">
      <c r="A96" s="158" t="s">
        <v>415</v>
      </c>
      <c r="B96" s="109" t="s">
        <v>519</v>
      </c>
      <c r="C96" s="109" t="s">
        <v>526</v>
      </c>
      <c r="D96" s="185" t="s">
        <v>426</v>
      </c>
      <c r="E96" s="109" t="str">
        <f t="shared" si="11"/>
        <v xml:space="preserve">I.1.A.1      </v>
      </c>
      <c r="F96" s="109" t="s">
        <v>240</v>
      </c>
      <c r="G96" s="109"/>
      <c r="H96" s="109"/>
      <c r="I96" s="109"/>
      <c r="J96" s="109"/>
      <c r="K96" s="109"/>
      <c r="L96" s="109"/>
      <c r="M96" s="109" t="s">
        <v>402</v>
      </c>
      <c r="N96" s="109" t="s">
        <v>403</v>
      </c>
      <c r="O96" s="139" t="s">
        <v>404</v>
      </c>
      <c r="P96" s="109" t="s">
        <v>414</v>
      </c>
      <c r="Q96" s="153">
        <v>31</v>
      </c>
      <c r="R96" s="114"/>
      <c r="S96" s="109"/>
      <c r="T96" s="109"/>
      <c r="U96" s="109"/>
      <c r="V96" s="151"/>
      <c r="W96" s="107"/>
      <c r="X96" s="108"/>
      <c r="Y96" s="110">
        <f t="shared" si="12"/>
        <v>0</v>
      </c>
      <c r="Z96" s="108"/>
      <c r="AA96" s="108"/>
      <c r="AB96" s="146"/>
      <c r="AC96" s="147" t="s">
        <v>406</v>
      </c>
      <c r="AD96" s="112">
        <v>0</v>
      </c>
      <c r="AE96" s="113">
        <v>0</v>
      </c>
      <c r="AF96" s="111">
        <f t="shared" si="13"/>
        <v>0</v>
      </c>
      <c r="AG96" s="113">
        <v>0</v>
      </c>
      <c r="AH96" s="113">
        <v>0</v>
      </c>
      <c r="AI96" s="115">
        <f t="shared" si="14"/>
        <v>0</v>
      </c>
      <c r="AJ96" s="108">
        <f t="shared" si="15"/>
        <v>0</v>
      </c>
      <c r="AK96" s="108">
        <f t="shared" si="16"/>
        <v>0</v>
      </c>
      <c r="AL96" s="115">
        <f t="shared" si="17"/>
        <v>0</v>
      </c>
      <c r="AM96" s="113" t="s">
        <v>407</v>
      </c>
      <c r="AN96" s="113">
        <v>0</v>
      </c>
      <c r="AO96" s="156">
        <v>0</v>
      </c>
      <c r="AP96" s="149" t="s">
        <v>511</v>
      </c>
      <c r="AQ96" s="150" t="s">
        <v>512</v>
      </c>
    </row>
    <row r="97" spans="1:43" ht="30.75" customHeight="1" x14ac:dyDescent="0.15">
      <c r="A97" s="158" t="s">
        <v>415</v>
      </c>
      <c r="B97" s="109" t="s">
        <v>519</v>
      </c>
      <c r="C97" s="109" t="s">
        <v>526</v>
      </c>
      <c r="D97" s="185" t="s">
        <v>427</v>
      </c>
      <c r="E97" s="109" t="str">
        <f t="shared" si="11"/>
        <v xml:space="preserve">I.1.A.1      </v>
      </c>
      <c r="F97" s="109" t="s">
        <v>240</v>
      </c>
      <c r="G97" s="109"/>
      <c r="H97" s="109"/>
      <c r="I97" s="109"/>
      <c r="J97" s="109"/>
      <c r="K97" s="109"/>
      <c r="L97" s="109"/>
      <c r="M97" s="109" t="s">
        <v>402</v>
      </c>
      <c r="N97" s="109" t="s">
        <v>403</v>
      </c>
      <c r="O97" s="139" t="s">
        <v>404</v>
      </c>
      <c r="P97" s="109" t="s">
        <v>414</v>
      </c>
      <c r="Q97" s="153">
        <v>31</v>
      </c>
      <c r="R97" s="114"/>
      <c r="S97" s="109"/>
      <c r="T97" s="109"/>
      <c r="U97" s="109"/>
      <c r="V97" s="151"/>
      <c r="W97" s="107"/>
      <c r="X97" s="108"/>
      <c r="Y97" s="110">
        <f t="shared" si="12"/>
        <v>0</v>
      </c>
      <c r="Z97" s="108"/>
      <c r="AA97" s="108"/>
      <c r="AB97" s="146"/>
      <c r="AC97" s="147" t="s">
        <v>406</v>
      </c>
      <c r="AD97" s="112">
        <v>0</v>
      </c>
      <c r="AE97" s="113">
        <v>0</v>
      </c>
      <c r="AF97" s="111">
        <f t="shared" si="13"/>
        <v>0</v>
      </c>
      <c r="AG97" s="113">
        <v>0</v>
      </c>
      <c r="AH97" s="113">
        <v>0</v>
      </c>
      <c r="AI97" s="115">
        <f t="shared" si="14"/>
        <v>0</v>
      </c>
      <c r="AJ97" s="108">
        <f t="shared" si="15"/>
        <v>0</v>
      </c>
      <c r="AK97" s="108">
        <f t="shared" si="16"/>
        <v>0</v>
      </c>
      <c r="AL97" s="115">
        <f t="shared" si="17"/>
        <v>0</v>
      </c>
      <c r="AM97" s="113" t="s">
        <v>407</v>
      </c>
      <c r="AN97" s="113">
        <v>0</v>
      </c>
      <c r="AO97" s="156">
        <v>0</v>
      </c>
      <c r="AP97" s="149" t="s">
        <v>511</v>
      </c>
      <c r="AQ97" s="150" t="s">
        <v>512</v>
      </c>
    </row>
    <row r="98" spans="1:43" ht="30.75" customHeight="1" x14ac:dyDescent="0.15">
      <c r="A98" s="158" t="s">
        <v>415</v>
      </c>
      <c r="B98" s="109" t="s">
        <v>519</v>
      </c>
      <c r="C98" s="109" t="s">
        <v>526</v>
      </c>
      <c r="D98" s="185" t="s">
        <v>428</v>
      </c>
      <c r="E98" s="109" t="str">
        <f t="shared" si="11"/>
        <v xml:space="preserve">I.1.A.1      </v>
      </c>
      <c r="F98" s="109" t="s">
        <v>240</v>
      </c>
      <c r="G98" s="109"/>
      <c r="H98" s="109"/>
      <c r="I98" s="109"/>
      <c r="J98" s="109"/>
      <c r="K98" s="109"/>
      <c r="L98" s="109"/>
      <c r="M98" s="109" t="s">
        <v>402</v>
      </c>
      <c r="N98" s="109" t="s">
        <v>403</v>
      </c>
      <c r="O98" s="139" t="s">
        <v>404</v>
      </c>
      <c r="P98" s="109" t="s">
        <v>414</v>
      </c>
      <c r="Q98" s="153">
        <v>31</v>
      </c>
      <c r="R98" s="114"/>
      <c r="S98" s="109"/>
      <c r="T98" s="109"/>
      <c r="U98" s="109"/>
      <c r="V98" s="151"/>
      <c r="W98" s="107"/>
      <c r="X98" s="108"/>
      <c r="Y98" s="110">
        <f t="shared" si="12"/>
        <v>0</v>
      </c>
      <c r="Z98" s="108"/>
      <c r="AA98" s="108"/>
      <c r="AB98" s="146"/>
      <c r="AC98" s="147" t="s">
        <v>406</v>
      </c>
      <c r="AD98" s="112">
        <v>0</v>
      </c>
      <c r="AE98" s="113">
        <v>0</v>
      </c>
      <c r="AF98" s="111">
        <f t="shared" si="13"/>
        <v>0</v>
      </c>
      <c r="AG98" s="113">
        <v>0</v>
      </c>
      <c r="AH98" s="113">
        <v>0</v>
      </c>
      <c r="AI98" s="115">
        <f t="shared" si="14"/>
        <v>0</v>
      </c>
      <c r="AJ98" s="108">
        <f t="shared" si="15"/>
        <v>0</v>
      </c>
      <c r="AK98" s="108">
        <f t="shared" si="16"/>
        <v>0</v>
      </c>
      <c r="AL98" s="115">
        <f t="shared" si="17"/>
        <v>0</v>
      </c>
      <c r="AM98" s="113" t="s">
        <v>407</v>
      </c>
      <c r="AN98" s="113">
        <v>0</v>
      </c>
      <c r="AO98" s="156">
        <v>0</v>
      </c>
      <c r="AP98" s="149" t="s">
        <v>511</v>
      </c>
      <c r="AQ98" s="150" t="s">
        <v>512</v>
      </c>
    </row>
    <row r="99" spans="1:43" ht="30.75" customHeight="1" x14ac:dyDescent="0.15">
      <c r="A99" s="158" t="s">
        <v>415</v>
      </c>
      <c r="B99" s="109" t="s">
        <v>519</v>
      </c>
      <c r="C99" s="109" t="s">
        <v>526</v>
      </c>
      <c r="D99" s="185" t="s">
        <v>429</v>
      </c>
      <c r="E99" s="109" t="str">
        <f t="shared" si="11"/>
        <v xml:space="preserve">I.1.A.1      </v>
      </c>
      <c r="F99" s="109" t="s">
        <v>240</v>
      </c>
      <c r="G99" s="109"/>
      <c r="H99" s="109"/>
      <c r="I99" s="109"/>
      <c r="J99" s="109"/>
      <c r="K99" s="109"/>
      <c r="L99" s="109"/>
      <c r="M99" s="109" t="s">
        <v>402</v>
      </c>
      <c r="N99" s="109" t="s">
        <v>403</v>
      </c>
      <c r="O99" s="139" t="s">
        <v>404</v>
      </c>
      <c r="P99" s="109" t="s">
        <v>414</v>
      </c>
      <c r="Q99" s="153">
        <v>31</v>
      </c>
      <c r="R99" s="114"/>
      <c r="S99" s="109"/>
      <c r="T99" s="109"/>
      <c r="U99" s="109"/>
      <c r="V99" s="151"/>
      <c r="W99" s="107"/>
      <c r="X99" s="108"/>
      <c r="Y99" s="110">
        <f t="shared" si="12"/>
        <v>0</v>
      </c>
      <c r="Z99" s="108"/>
      <c r="AA99" s="108"/>
      <c r="AB99" s="146"/>
      <c r="AC99" s="147" t="s">
        <v>406</v>
      </c>
      <c r="AD99" s="112">
        <v>0</v>
      </c>
      <c r="AE99" s="113">
        <v>0</v>
      </c>
      <c r="AF99" s="111">
        <f t="shared" si="13"/>
        <v>0</v>
      </c>
      <c r="AG99" s="113">
        <v>0</v>
      </c>
      <c r="AH99" s="113">
        <v>0</v>
      </c>
      <c r="AI99" s="115">
        <f t="shared" si="14"/>
        <v>0</v>
      </c>
      <c r="AJ99" s="108">
        <f t="shared" si="15"/>
        <v>0</v>
      </c>
      <c r="AK99" s="108">
        <f t="shared" si="16"/>
        <v>0</v>
      </c>
      <c r="AL99" s="115">
        <f t="shared" si="17"/>
        <v>0</v>
      </c>
      <c r="AM99" s="113" t="s">
        <v>407</v>
      </c>
      <c r="AN99" s="113">
        <v>0</v>
      </c>
      <c r="AO99" s="156">
        <v>0</v>
      </c>
      <c r="AP99" s="149" t="s">
        <v>511</v>
      </c>
      <c r="AQ99" s="150" t="s">
        <v>512</v>
      </c>
    </row>
    <row r="100" spans="1:43" ht="30.75" customHeight="1" x14ac:dyDescent="0.15">
      <c r="A100" s="158" t="s">
        <v>415</v>
      </c>
      <c r="B100" s="109" t="s">
        <v>519</v>
      </c>
      <c r="C100" s="109" t="s">
        <v>526</v>
      </c>
      <c r="D100" s="185" t="s">
        <v>430</v>
      </c>
      <c r="E100" s="109" t="str">
        <f t="shared" si="11"/>
        <v xml:space="preserve">I.1.A.1      </v>
      </c>
      <c r="F100" s="109" t="s">
        <v>240</v>
      </c>
      <c r="G100" s="109"/>
      <c r="H100" s="109"/>
      <c r="I100" s="109"/>
      <c r="J100" s="109"/>
      <c r="K100" s="109"/>
      <c r="L100" s="109"/>
      <c r="M100" s="109" t="s">
        <v>402</v>
      </c>
      <c r="N100" s="109" t="s">
        <v>403</v>
      </c>
      <c r="O100" s="139" t="s">
        <v>404</v>
      </c>
      <c r="P100" s="109" t="s">
        <v>414</v>
      </c>
      <c r="Q100" s="153">
        <v>31</v>
      </c>
      <c r="R100" s="114"/>
      <c r="S100" s="109"/>
      <c r="T100" s="109"/>
      <c r="U100" s="109"/>
      <c r="V100" s="151"/>
      <c r="W100" s="107"/>
      <c r="X100" s="108"/>
      <c r="Y100" s="110">
        <f t="shared" si="12"/>
        <v>0</v>
      </c>
      <c r="Z100" s="108"/>
      <c r="AA100" s="108"/>
      <c r="AB100" s="146"/>
      <c r="AC100" s="147" t="s">
        <v>406</v>
      </c>
      <c r="AD100" s="112">
        <v>0</v>
      </c>
      <c r="AE100" s="113">
        <v>0</v>
      </c>
      <c r="AF100" s="111">
        <f t="shared" si="13"/>
        <v>0</v>
      </c>
      <c r="AG100" s="113">
        <v>0</v>
      </c>
      <c r="AH100" s="113">
        <v>0</v>
      </c>
      <c r="AI100" s="115">
        <f t="shared" si="14"/>
        <v>0</v>
      </c>
      <c r="AJ100" s="108">
        <f t="shared" si="15"/>
        <v>0</v>
      </c>
      <c r="AK100" s="108">
        <f t="shared" si="16"/>
        <v>0</v>
      </c>
      <c r="AL100" s="115">
        <f t="shared" si="17"/>
        <v>0</v>
      </c>
      <c r="AM100" s="113" t="s">
        <v>407</v>
      </c>
      <c r="AN100" s="113">
        <v>0</v>
      </c>
      <c r="AO100" s="156">
        <v>0</v>
      </c>
      <c r="AP100" s="149" t="s">
        <v>511</v>
      </c>
      <c r="AQ100" s="150" t="s">
        <v>512</v>
      </c>
    </row>
    <row r="101" spans="1:43" ht="30.75" customHeight="1" x14ac:dyDescent="0.15">
      <c r="A101" s="158" t="s">
        <v>415</v>
      </c>
      <c r="B101" s="109" t="s">
        <v>519</v>
      </c>
      <c r="C101" s="109" t="s">
        <v>526</v>
      </c>
      <c r="D101" s="185" t="s">
        <v>431</v>
      </c>
      <c r="E101" s="109" t="str">
        <f t="shared" si="11"/>
        <v xml:space="preserve">I.1.A.1      </v>
      </c>
      <c r="F101" s="109" t="s">
        <v>240</v>
      </c>
      <c r="G101" s="109"/>
      <c r="H101" s="109"/>
      <c r="I101" s="109"/>
      <c r="J101" s="109"/>
      <c r="K101" s="109"/>
      <c r="L101" s="109"/>
      <c r="M101" s="109" t="s">
        <v>402</v>
      </c>
      <c r="N101" s="109" t="s">
        <v>403</v>
      </c>
      <c r="O101" s="139" t="s">
        <v>404</v>
      </c>
      <c r="P101" s="109" t="s">
        <v>414</v>
      </c>
      <c r="Q101" s="153">
        <v>31</v>
      </c>
      <c r="R101" s="114"/>
      <c r="S101" s="109"/>
      <c r="T101" s="109"/>
      <c r="U101" s="109"/>
      <c r="V101" s="151"/>
      <c r="W101" s="107"/>
      <c r="X101" s="108"/>
      <c r="Y101" s="110">
        <f t="shared" si="12"/>
        <v>0</v>
      </c>
      <c r="Z101" s="108"/>
      <c r="AA101" s="108"/>
      <c r="AB101" s="146"/>
      <c r="AC101" s="147" t="s">
        <v>406</v>
      </c>
      <c r="AD101" s="112">
        <v>0</v>
      </c>
      <c r="AE101" s="113">
        <v>0</v>
      </c>
      <c r="AF101" s="111">
        <f t="shared" si="13"/>
        <v>0</v>
      </c>
      <c r="AG101" s="113">
        <v>0</v>
      </c>
      <c r="AH101" s="113">
        <v>0</v>
      </c>
      <c r="AI101" s="115">
        <f t="shared" si="14"/>
        <v>0</v>
      </c>
      <c r="AJ101" s="108">
        <f t="shared" si="15"/>
        <v>0</v>
      </c>
      <c r="AK101" s="108">
        <f t="shared" si="16"/>
        <v>0</v>
      </c>
      <c r="AL101" s="115">
        <f t="shared" si="17"/>
        <v>0</v>
      </c>
      <c r="AM101" s="113" t="s">
        <v>407</v>
      </c>
      <c r="AN101" s="113">
        <v>0</v>
      </c>
      <c r="AO101" s="156">
        <v>0</v>
      </c>
      <c r="AP101" s="149" t="s">
        <v>511</v>
      </c>
      <c r="AQ101" s="150" t="s">
        <v>512</v>
      </c>
    </row>
    <row r="102" spans="1:43" ht="30.75" customHeight="1" x14ac:dyDescent="0.15">
      <c r="A102" s="158" t="s">
        <v>415</v>
      </c>
      <c r="B102" s="109" t="s">
        <v>519</v>
      </c>
      <c r="C102" s="109" t="s">
        <v>526</v>
      </c>
      <c r="D102" s="185" t="s">
        <v>432</v>
      </c>
      <c r="E102" s="109" t="str">
        <f t="shared" si="11"/>
        <v xml:space="preserve">I.1.A.1      </v>
      </c>
      <c r="F102" s="109" t="s">
        <v>240</v>
      </c>
      <c r="G102" s="109"/>
      <c r="H102" s="109"/>
      <c r="I102" s="109"/>
      <c r="J102" s="109"/>
      <c r="K102" s="109"/>
      <c r="L102" s="109"/>
      <c r="M102" s="109" t="s">
        <v>402</v>
      </c>
      <c r="N102" s="109" t="s">
        <v>403</v>
      </c>
      <c r="O102" s="139" t="s">
        <v>404</v>
      </c>
      <c r="P102" s="109" t="s">
        <v>414</v>
      </c>
      <c r="Q102" s="153">
        <v>31</v>
      </c>
      <c r="R102" s="114"/>
      <c r="S102" s="109"/>
      <c r="T102" s="109"/>
      <c r="U102" s="109"/>
      <c r="V102" s="151"/>
      <c r="W102" s="107"/>
      <c r="X102" s="108"/>
      <c r="Y102" s="110">
        <f t="shared" si="12"/>
        <v>0</v>
      </c>
      <c r="Z102" s="108"/>
      <c r="AA102" s="108"/>
      <c r="AB102" s="146"/>
      <c r="AC102" s="147" t="s">
        <v>406</v>
      </c>
      <c r="AD102" s="112">
        <v>0</v>
      </c>
      <c r="AE102" s="113">
        <v>0</v>
      </c>
      <c r="AF102" s="111">
        <f t="shared" si="13"/>
        <v>0</v>
      </c>
      <c r="AG102" s="113">
        <v>0</v>
      </c>
      <c r="AH102" s="113">
        <v>0</v>
      </c>
      <c r="AI102" s="115">
        <f t="shared" si="14"/>
        <v>0</v>
      </c>
      <c r="AJ102" s="108">
        <f t="shared" si="15"/>
        <v>0</v>
      </c>
      <c r="AK102" s="108">
        <f t="shared" si="16"/>
        <v>0</v>
      </c>
      <c r="AL102" s="115">
        <f t="shared" si="17"/>
        <v>0</v>
      </c>
      <c r="AM102" s="113" t="s">
        <v>407</v>
      </c>
      <c r="AN102" s="113">
        <v>0</v>
      </c>
      <c r="AO102" s="156">
        <v>0</v>
      </c>
      <c r="AP102" s="149" t="s">
        <v>511</v>
      </c>
      <c r="AQ102" s="150" t="s">
        <v>512</v>
      </c>
    </row>
    <row r="103" spans="1:43" ht="30.75" customHeight="1" x14ac:dyDescent="0.15">
      <c r="A103" s="158" t="s">
        <v>415</v>
      </c>
      <c r="B103" s="109" t="s">
        <v>519</v>
      </c>
      <c r="C103" s="109" t="s">
        <v>526</v>
      </c>
      <c r="D103" s="185" t="s">
        <v>433</v>
      </c>
      <c r="E103" s="109" t="str">
        <f t="shared" si="11"/>
        <v xml:space="preserve">I.1.A.1      </v>
      </c>
      <c r="F103" s="109" t="s">
        <v>240</v>
      </c>
      <c r="G103" s="109"/>
      <c r="H103" s="109"/>
      <c r="I103" s="109"/>
      <c r="J103" s="109"/>
      <c r="K103" s="109"/>
      <c r="L103" s="109"/>
      <c r="M103" s="109" t="s">
        <v>402</v>
      </c>
      <c r="N103" s="109" t="s">
        <v>403</v>
      </c>
      <c r="O103" s="139" t="s">
        <v>404</v>
      </c>
      <c r="P103" s="109" t="s">
        <v>414</v>
      </c>
      <c r="Q103" s="153">
        <v>31</v>
      </c>
      <c r="R103" s="114"/>
      <c r="S103" s="109"/>
      <c r="T103" s="109"/>
      <c r="U103" s="109"/>
      <c r="V103" s="151"/>
      <c r="W103" s="107"/>
      <c r="X103" s="108"/>
      <c r="Y103" s="110">
        <f t="shared" si="12"/>
        <v>0</v>
      </c>
      <c r="Z103" s="108"/>
      <c r="AA103" s="108"/>
      <c r="AB103" s="146"/>
      <c r="AC103" s="147" t="s">
        <v>406</v>
      </c>
      <c r="AD103" s="112">
        <v>0</v>
      </c>
      <c r="AE103" s="113">
        <v>0</v>
      </c>
      <c r="AF103" s="111">
        <f t="shared" si="13"/>
        <v>0</v>
      </c>
      <c r="AG103" s="113">
        <v>0</v>
      </c>
      <c r="AH103" s="113">
        <v>0</v>
      </c>
      <c r="AI103" s="115">
        <f t="shared" si="14"/>
        <v>0</v>
      </c>
      <c r="AJ103" s="108">
        <f t="shared" si="15"/>
        <v>0</v>
      </c>
      <c r="AK103" s="108">
        <f t="shared" si="16"/>
        <v>0</v>
      </c>
      <c r="AL103" s="115">
        <f t="shared" si="17"/>
        <v>0</v>
      </c>
      <c r="AM103" s="113" t="s">
        <v>407</v>
      </c>
      <c r="AN103" s="113">
        <v>0</v>
      </c>
      <c r="AO103" s="156">
        <v>0</v>
      </c>
      <c r="AP103" s="149" t="s">
        <v>511</v>
      </c>
      <c r="AQ103" s="150" t="s">
        <v>512</v>
      </c>
    </row>
    <row r="104" spans="1:43" ht="30.75" customHeight="1" x14ac:dyDescent="0.15">
      <c r="A104" s="158" t="s">
        <v>415</v>
      </c>
      <c r="B104" s="109" t="s">
        <v>519</v>
      </c>
      <c r="C104" s="109" t="s">
        <v>526</v>
      </c>
      <c r="D104" s="185" t="s">
        <v>434</v>
      </c>
      <c r="E104" s="109" t="str">
        <f t="shared" si="11"/>
        <v xml:space="preserve">I.1.A.1      </v>
      </c>
      <c r="F104" s="109" t="s">
        <v>240</v>
      </c>
      <c r="G104" s="109"/>
      <c r="H104" s="109"/>
      <c r="I104" s="109"/>
      <c r="J104" s="109"/>
      <c r="K104" s="109"/>
      <c r="L104" s="109"/>
      <c r="M104" s="109" t="s">
        <v>402</v>
      </c>
      <c r="N104" s="109" t="s">
        <v>403</v>
      </c>
      <c r="O104" s="139" t="s">
        <v>404</v>
      </c>
      <c r="P104" s="109" t="s">
        <v>414</v>
      </c>
      <c r="Q104" s="153">
        <v>31</v>
      </c>
      <c r="R104" s="114"/>
      <c r="S104" s="109"/>
      <c r="T104" s="109"/>
      <c r="U104" s="109"/>
      <c r="V104" s="151"/>
      <c r="W104" s="107"/>
      <c r="X104" s="108"/>
      <c r="Y104" s="110">
        <f t="shared" si="12"/>
        <v>0</v>
      </c>
      <c r="Z104" s="108"/>
      <c r="AA104" s="108"/>
      <c r="AB104" s="146"/>
      <c r="AC104" s="147" t="s">
        <v>406</v>
      </c>
      <c r="AD104" s="112">
        <v>0</v>
      </c>
      <c r="AE104" s="113">
        <v>0</v>
      </c>
      <c r="AF104" s="111">
        <f t="shared" si="13"/>
        <v>0</v>
      </c>
      <c r="AG104" s="113">
        <v>0</v>
      </c>
      <c r="AH104" s="113">
        <v>0</v>
      </c>
      <c r="AI104" s="115">
        <f t="shared" si="14"/>
        <v>0</v>
      </c>
      <c r="AJ104" s="108">
        <f t="shared" si="15"/>
        <v>0</v>
      </c>
      <c r="AK104" s="108">
        <f t="shared" si="16"/>
        <v>0</v>
      </c>
      <c r="AL104" s="115">
        <f t="shared" si="17"/>
        <v>0</v>
      </c>
      <c r="AM104" s="113" t="s">
        <v>407</v>
      </c>
      <c r="AN104" s="113">
        <v>0</v>
      </c>
      <c r="AO104" s="156">
        <v>0</v>
      </c>
      <c r="AP104" s="149" t="s">
        <v>511</v>
      </c>
      <c r="AQ104" s="150" t="s">
        <v>512</v>
      </c>
    </row>
    <row r="105" spans="1:43" ht="30.75" customHeight="1" x14ac:dyDescent="0.15">
      <c r="A105" s="158" t="s">
        <v>415</v>
      </c>
      <c r="B105" s="109" t="s">
        <v>519</v>
      </c>
      <c r="C105" s="109" t="s">
        <v>526</v>
      </c>
      <c r="D105" s="185" t="s">
        <v>435</v>
      </c>
      <c r="E105" s="109" t="str">
        <f t="shared" si="11"/>
        <v xml:space="preserve">I.1.A.1      </v>
      </c>
      <c r="F105" s="109" t="s">
        <v>240</v>
      </c>
      <c r="G105" s="109"/>
      <c r="H105" s="109"/>
      <c r="I105" s="109"/>
      <c r="J105" s="109"/>
      <c r="K105" s="109"/>
      <c r="L105" s="109"/>
      <c r="M105" s="109" t="s">
        <v>402</v>
      </c>
      <c r="N105" s="109" t="s">
        <v>403</v>
      </c>
      <c r="O105" s="139" t="s">
        <v>404</v>
      </c>
      <c r="P105" s="109" t="s">
        <v>414</v>
      </c>
      <c r="Q105" s="153">
        <v>31</v>
      </c>
      <c r="R105" s="114"/>
      <c r="S105" s="109"/>
      <c r="T105" s="109"/>
      <c r="U105" s="109"/>
      <c r="V105" s="151"/>
      <c r="W105" s="107"/>
      <c r="X105" s="108"/>
      <c r="Y105" s="110">
        <f t="shared" si="12"/>
        <v>0</v>
      </c>
      <c r="Z105" s="108"/>
      <c r="AA105" s="108"/>
      <c r="AB105" s="146"/>
      <c r="AC105" s="147" t="s">
        <v>406</v>
      </c>
      <c r="AD105" s="112">
        <v>0</v>
      </c>
      <c r="AE105" s="113">
        <v>0</v>
      </c>
      <c r="AF105" s="111">
        <f t="shared" si="13"/>
        <v>0</v>
      </c>
      <c r="AG105" s="113">
        <v>0</v>
      </c>
      <c r="AH105" s="113">
        <v>0</v>
      </c>
      <c r="AI105" s="115">
        <f t="shared" si="14"/>
        <v>0</v>
      </c>
      <c r="AJ105" s="108">
        <f t="shared" si="15"/>
        <v>0</v>
      </c>
      <c r="AK105" s="108">
        <f t="shared" si="16"/>
        <v>0</v>
      </c>
      <c r="AL105" s="115">
        <f t="shared" si="17"/>
        <v>0</v>
      </c>
      <c r="AM105" s="113" t="s">
        <v>407</v>
      </c>
      <c r="AN105" s="113">
        <v>0</v>
      </c>
      <c r="AO105" s="156">
        <v>0</v>
      </c>
      <c r="AP105" s="149" t="s">
        <v>511</v>
      </c>
      <c r="AQ105" s="150" t="s">
        <v>512</v>
      </c>
    </row>
    <row r="106" spans="1:43" ht="30.75" customHeight="1" x14ac:dyDescent="0.15">
      <c r="A106" s="158" t="s">
        <v>415</v>
      </c>
      <c r="B106" s="109" t="s">
        <v>519</v>
      </c>
      <c r="C106" s="109" t="s">
        <v>526</v>
      </c>
      <c r="D106" s="185" t="s">
        <v>436</v>
      </c>
      <c r="E106" s="109" t="str">
        <f t="shared" si="11"/>
        <v xml:space="preserve">I.1.A.1      </v>
      </c>
      <c r="F106" s="109" t="s">
        <v>240</v>
      </c>
      <c r="G106" s="109"/>
      <c r="H106" s="109"/>
      <c r="I106" s="109"/>
      <c r="J106" s="109"/>
      <c r="K106" s="109"/>
      <c r="L106" s="109"/>
      <c r="M106" s="109" t="s">
        <v>402</v>
      </c>
      <c r="N106" s="109" t="s">
        <v>403</v>
      </c>
      <c r="O106" s="139" t="s">
        <v>404</v>
      </c>
      <c r="P106" s="109" t="s">
        <v>414</v>
      </c>
      <c r="Q106" s="153">
        <v>31</v>
      </c>
      <c r="R106" s="114"/>
      <c r="S106" s="109"/>
      <c r="T106" s="109"/>
      <c r="U106" s="109"/>
      <c r="V106" s="151"/>
      <c r="W106" s="107"/>
      <c r="X106" s="108"/>
      <c r="Y106" s="110">
        <f t="shared" si="12"/>
        <v>0</v>
      </c>
      <c r="Z106" s="108"/>
      <c r="AA106" s="108"/>
      <c r="AB106" s="146"/>
      <c r="AC106" s="147" t="s">
        <v>406</v>
      </c>
      <c r="AD106" s="112">
        <v>0</v>
      </c>
      <c r="AE106" s="113">
        <v>0</v>
      </c>
      <c r="AF106" s="111">
        <f t="shared" si="13"/>
        <v>0</v>
      </c>
      <c r="AG106" s="113">
        <v>0</v>
      </c>
      <c r="AH106" s="113">
        <v>0</v>
      </c>
      <c r="AI106" s="115">
        <f t="shared" si="14"/>
        <v>0</v>
      </c>
      <c r="AJ106" s="108">
        <f t="shared" si="15"/>
        <v>0</v>
      </c>
      <c r="AK106" s="108">
        <f t="shared" si="16"/>
        <v>0</v>
      </c>
      <c r="AL106" s="115">
        <f t="shared" si="17"/>
        <v>0</v>
      </c>
      <c r="AM106" s="113" t="s">
        <v>407</v>
      </c>
      <c r="AN106" s="113">
        <v>0</v>
      </c>
      <c r="AO106" s="156">
        <v>0</v>
      </c>
      <c r="AP106" s="149" t="s">
        <v>511</v>
      </c>
      <c r="AQ106" s="150" t="s">
        <v>512</v>
      </c>
    </row>
    <row r="107" spans="1:43" ht="30.75" customHeight="1" x14ac:dyDescent="0.15">
      <c r="A107" s="158" t="s">
        <v>415</v>
      </c>
      <c r="B107" s="109" t="s">
        <v>519</v>
      </c>
      <c r="C107" s="109" t="s">
        <v>526</v>
      </c>
      <c r="D107" s="185" t="s">
        <v>437</v>
      </c>
      <c r="E107" s="109" t="str">
        <f t="shared" si="11"/>
        <v xml:space="preserve">I.1.A.1      </v>
      </c>
      <c r="F107" s="109" t="s">
        <v>240</v>
      </c>
      <c r="G107" s="109"/>
      <c r="H107" s="109"/>
      <c r="I107" s="109"/>
      <c r="J107" s="109"/>
      <c r="K107" s="109"/>
      <c r="L107" s="109"/>
      <c r="M107" s="109" t="s">
        <v>402</v>
      </c>
      <c r="N107" s="109" t="s">
        <v>403</v>
      </c>
      <c r="O107" s="139" t="s">
        <v>404</v>
      </c>
      <c r="P107" s="109" t="s">
        <v>414</v>
      </c>
      <c r="Q107" s="153">
        <v>31</v>
      </c>
      <c r="R107" s="114"/>
      <c r="S107" s="109"/>
      <c r="T107" s="109"/>
      <c r="U107" s="109"/>
      <c r="V107" s="151"/>
      <c r="W107" s="107"/>
      <c r="X107" s="108"/>
      <c r="Y107" s="110">
        <f t="shared" si="12"/>
        <v>0</v>
      </c>
      <c r="Z107" s="108"/>
      <c r="AA107" s="108"/>
      <c r="AB107" s="146"/>
      <c r="AC107" s="147" t="s">
        <v>406</v>
      </c>
      <c r="AD107" s="112">
        <v>0</v>
      </c>
      <c r="AE107" s="113">
        <v>0</v>
      </c>
      <c r="AF107" s="111">
        <f t="shared" si="13"/>
        <v>0</v>
      </c>
      <c r="AG107" s="113">
        <v>0</v>
      </c>
      <c r="AH107" s="113">
        <v>0</v>
      </c>
      <c r="AI107" s="115">
        <f t="shared" si="14"/>
        <v>0</v>
      </c>
      <c r="AJ107" s="108">
        <f t="shared" si="15"/>
        <v>0</v>
      </c>
      <c r="AK107" s="108">
        <f t="shared" si="16"/>
        <v>0</v>
      </c>
      <c r="AL107" s="115">
        <f t="shared" si="17"/>
        <v>0</v>
      </c>
      <c r="AM107" s="113" t="s">
        <v>407</v>
      </c>
      <c r="AN107" s="113">
        <v>0</v>
      </c>
      <c r="AO107" s="156">
        <v>0</v>
      </c>
      <c r="AP107" s="149" t="s">
        <v>511</v>
      </c>
      <c r="AQ107" s="150" t="s">
        <v>512</v>
      </c>
    </row>
    <row r="108" spans="1:43" ht="30.75" customHeight="1" x14ac:dyDescent="0.15">
      <c r="A108" s="158" t="s">
        <v>415</v>
      </c>
      <c r="B108" s="109" t="s">
        <v>519</v>
      </c>
      <c r="C108" s="109" t="s">
        <v>526</v>
      </c>
      <c r="D108" s="185" t="s">
        <v>438</v>
      </c>
      <c r="E108" s="109" t="str">
        <f t="shared" si="11"/>
        <v xml:space="preserve">I.1.A.1      </v>
      </c>
      <c r="F108" s="109" t="s">
        <v>240</v>
      </c>
      <c r="G108" s="109"/>
      <c r="H108" s="109"/>
      <c r="I108" s="109"/>
      <c r="J108" s="109"/>
      <c r="K108" s="109"/>
      <c r="L108" s="109"/>
      <c r="M108" s="109" t="s">
        <v>402</v>
      </c>
      <c r="N108" s="109" t="s">
        <v>403</v>
      </c>
      <c r="O108" s="139" t="s">
        <v>404</v>
      </c>
      <c r="P108" s="109" t="s">
        <v>414</v>
      </c>
      <c r="Q108" s="153">
        <v>31</v>
      </c>
      <c r="R108" s="114"/>
      <c r="S108" s="109"/>
      <c r="T108" s="109"/>
      <c r="U108" s="109"/>
      <c r="V108" s="151"/>
      <c r="W108" s="107"/>
      <c r="X108" s="108"/>
      <c r="Y108" s="110">
        <f t="shared" si="12"/>
        <v>0</v>
      </c>
      <c r="Z108" s="108"/>
      <c r="AA108" s="108"/>
      <c r="AB108" s="146"/>
      <c r="AC108" s="147" t="s">
        <v>406</v>
      </c>
      <c r="AD108" s="112">
        <v>0</v>
      </c>
      <c r="AE108" s="113">
        <v>0</v>
      </c>
      <c r="AF108" s="111">
        <f t="shared" si="13"/>
        <v>0</v>
      </c>
      <c r="AG108" s="113">
        <v>0</v>
      </c>
      <c r="AH108" s="113">
        <v>0</v>
      </c>
      <c r="AI108" s="115">
        <f t="shared" si="14"/>
        <v>0</v>
      </c>
      <c r="AJ108" s="108">
        <f t="shared" si="15"/>
        <v>0</v>
      </c>
      <c r="AK108" s="108">
        <f t="shared" si="16"/>
        <v>0</v>
      </c>
      <c r="AL108" s="115">
        <f t="shared" si="17"/>
        <v>0</v>
      </c>
      <c r="AM108" s="113" t="s">
        <v>407</v>
      </c>
      <c r="AN108" s="113">
        <v>0</v>
      </c>
      <c r="AO108" s="156">
        <v>0</v>
      </c>
      <c r="AP108" s="149" t="s">
        <v>511</v>
      </c>
      <c r="AQ108" s="150" t="s">
        <v>512</v>
      </c>
    </row>
    <row r="109" spans="1:43" ht="30.75" customHeight="1" x14ac:dyDescent="0.15">
      <c r="A109" s="158" t="s">
        <v>415</v>
      </c>
      <c r="B109" s="109" t="s">
        <v>519</v>
      </c>
      <c r="C109" s="109" t="s">
        <v>526</v>
      </c>
      <c r="D109" s="185" t="s">
        <v>439</v>
      </c>
      <c r="E109" s="109" t="str">
        <f t="shared" si="11"/>
        <v xml:space="preserve">I.1.A.1      </v>
      </c>
      <c r="F109" s="109" t="s">
        <v>240</v>
      </c>
      <c r="G109" s="109"/>
      <c r="H109" s="109"/>
      <c r="I109" s="109"/>
      <c r="J109" s="109"/>
      <c r="K109" s="109"/>
      <c r="L109" s="109"/>
      <c r="M109" s="109" t="s">
        <v>402</v>
      </c>
      <c r="N109" s="109" t="s">
        <v>403</v>
      </c>
      <c r="O109" s="139" t="s">
        <v>404</v>
      </c>
      <c r="P109" s="109" t="s">
        <v>414</v>
      </c>
      <c r="Q109" s="153">
        <v>31</v>
      </c>
      <c r="R109" s="114"/>
      <c r="S109" s="109"/>
      <c r="T109" s="109"/>
      <c r="U109" s="109"/>
      <c r="V109" s="151"/>
      <c r="W109" s="107"/>
      <c r="X109" s="108"/>
      <c r="Y109" s="110">
        <f t="shared" si="12"/>
        <v>0</v>
      </c>
      <c r="Z109" s="108"/>
      <c r="AA109" s="108"/>
      <c r="AB109" s="146"/>
      <c r="AC109" s="147" t="s">
        <v>406</v>
      </c>
      <c r="AD109" s="112">
        <v>0</v>
      </c>
      <c r="AE109" s="113">
        <v>0</v>
      </c>
      <c r="AF109" s="111">
        <f t="shared" si="13"/>
        <v>0</v>
      </c>
      <c r="AG109" s="113">
        <v>0</v>
      </c>
      <c r="AH109" s="113">
        <v>0</v>
      </c>
      <c r="AI109" s="115">
        <f t="shared" si="14"/>
        <v>0</v>
      </c>
      <c r="AJ109" s="108">
        <f t="shared" si="15"/>
        <v>0</v>
      </c>
      <c r="AK109" s="108">
        <f t="shared" si="16"/>
        <v>0</v>
      </c>
      <c r="AL109" s="115">
        <f t="shared" si="17"/>
        <v>0</v>
      </c>
      <c r="AM109" s="113" t="s">
        <v>407</v>
      </c>
      <c r="AN109" s="113">
        <v>0</v>
      </c>
      <c r="AO109" s="156">
        <v>0</v>
      </c>
      <c r="AP109" s="149" t="s">
        <v>511</v>
      </c>
      <c r="AQ109" s="150" t="s">
        <v>512</v>
      </c>
    </row>
    <row r="110" spans="1:43" ht="30.75" customHeight="1" x14ac:dyDescent="0.15">
      <c r="A110" s="158" t="s">
        <v>415</v>
      </c>
      <c r="B110" s="109" t="s">
        <v>519</v>
      </c>
      <c r="C110" s="109" t="s">
        <v>526</v>
      </c>
      <c r="D110" s="185" t="s">
        <v>440</v>
      </c>
      <c r="E110" s="109" t="str">
        <f t="shared" si="11"/>
        <v xml:space="preserve">I.1.A.1      </v>
      </c>
      <c r="F110" s="109" t="s">
        <v>240</v>
      </c>
      <c r="G110" s="109"/>
      <c r="H110" s="109"/>
      <c r="I110" s="109"/>
      <c r="J110" s="109"/>
      <c r="K110" s="109"/>
      <c r="L110" s="109"/>
      <c r="M110" s="109" t="s">
        <v>402</v>
      </c>
      <c r="N110" s="109" t="s">
        <v>403</v>
      </c>
      <c r="O110" s="139" t="s">
        <v>404</v>
      </c>
      <c r="P110" s="109" t="s">
        <v>414</v>
      </c>
      <c r="Q110" s="153">
        <v>31</v>
      </c>
      <c r="R110" s="114"/>
      <c r="S110" s="109"/>
      <c r="T110" s="109"/>
      <c r="U110" s="109"/>
      <c r="V110" s="151"/>
      <c r="W110" s="107"/>
      <c r="X110" s="108"/>
      <c r="Y110" s="110">
        <f t="shared" si="12"/>
        <v>0</v>
      </c>
      <c r="Z110" s="108"/>
      <c r="AA110" s="108"/>
      <c r="AB110" s="146"/>
      <c r="AC110" s="147" t="s">
        <v>406</v>
      </c>
      <c r="AD110" s="112">
        <v>0</v>
      </c>
      <c r="AE110" s="113">
        <v>0</v>
      </c>
      <c r="AF110" s="111">
        <f t="shared" si="13"/>
        <v>0</v>
      </c>
      <c r="AG110" s="113">
        <v>0</v>
      </c>
      <c r="AH110" s="113">
        <v>0</v>
      </c>
      <c r="AI110" s="115">
        <f t="shared" si="14"/>
        <v>0</v>
      </c>
      <c r="AJ110" s="108">
        <f t="shared" si="15"/>
        <v>0</v>
      </c>
      <c r="AK110" s="108">
        <f t="shared" si="16"/>
        <v>0</v>
      </c>
      <c r="AL110" s="115">
        <f t="shared" si="17"/>
        <v>0</v>
      </c>
      <c r="AM110" s="113" t="s">
        <v>407</v>
      </c>
      <c r="AN110" s="113">
        <v>0</v>
      </c>
      <c r="AO110" s="156">
        <v>0</v>
      </c>
      <c r="AP110" s="149" t="s">
        <v>511</v>
      </c>
      <c r="AQ110" s="150" t="s">
        <v>512</v>
      </c>
    </row>
    <row r="111" spans="1:43" ht="30.75" customHeight="1" x14ac:dyDescent="0.15">
      <c r="A111" s="158" t="s">
        <v>415</v>
      </c>
      <c r="B111" s="109" t="s">
        <v>519</v>
      </c>
      <c r="C111" s="109" t="s">
        <v>526</v>
      </c>
      <c r="D111" s="185" t="s">
        <v>441</v>
      </c>
      <c r="E111" s="109" t="str">
        <f t="shared" si="11"/>
        <v xml:space="preserve">I.1.A.1      </v>
      </c>
      <c r="F111" s="109" t="s">
        <v>240</v>
      </c>
      <c r="G111" s="109"/>
      <c r="H111" s="109"/>
      <c r="I111" s="109"/>
      <c r="J111" s="109"/>
      <c r="K111" s="109"/>
      <c r="L111" s="109"/>
      <c r="M111" s="109" t="s">
        <v>402</v>
      </c>
      <c r="N111" s="109" t="s">
        <v>403</v>
      </c>
      <c r="O111" s="139" t="s">
        <v>404</v>
      </c>
      <c r="P111" s="109" t="s">
        <v>414</v>
      </c>
      <c r="Q111" s="153">
        <v>31</v>
      </c>
      <c r="R111" s="114"/>
      <c r="S111" s="109"/>
      <c r="T111" s="109"/>
      <c r="U111" s="109"/>
      <c r="V111" s="151"/>
      <c r="W111" s="107"/>
      <c r="X111" s="108"/>
      <c r="Y111" s="110">
        <f t="shared" si="12"/>
        <v>0</v>
      </c>
      <c r="Z111" s="108"/>
      <c r="AA111" s="108"/>
      <c r="AB111" s="146"/>
      <c r="AC111" s="147" t="s">
        <v>406</v>
      </c>
      <c r="AD111" s="112">
        <v>0</v>
      </c>
      <c r="AE111" s="113">
        <v>0</v>
      </c>
      <c r="AF111" s="111">
        <f t="shared" si="13"/>
        <v>0</v>
      </c>
      <c r="AG111" s="113">
        <v>0</v>
      </c>
      <c r="AH111" s="113">
        <v>0</v>
      </c>
      <c r="AI111" s="115">
        <f t="shared" si="14"/>
        <v>0</v>
      </c>
      <c r="AJ111" s="108">
        <f t="shared" si="15"/>
        <v>0</v>
      </c>
      <c r="AK111" s="108">
        <f t="shared" si="16"/>
        <v>0</v>
      </c>
      <c r="AL111" s="115">
        <f t="shared" si="17"/>
        <v>0</v>
      </c>
      <c r="AM111" s="113" t="s">
        <v>407</v>
      </c>
      <c r="AN111" s="113">
        <v>0</v>
      </c>
      <c r="AO111" s="156">
        <v>0</v>
      </c>
      <c r="AP111" s="149" t="s">
        <v>511</v>
      </c>
      <c r="AQ111" s="150" t="s">
        <v>512</v>
      </c>
    </row>
    <row r="112" spans="1:43" ht="30.75" customHeight="1" x14ac:dyDescent="0.15">
      <c r="A112" s="158" t="s">
        <v>415</v>
      </c>
      <c r="B112" s="109" t="s">
        <v>519</v>
      </c>
      <c r="C112" s="109" t="s">
        <v>526</v>
      </c>
      <c r="D112" s="185" t="s">
        <v>442</v>
      </c>
      <c r="E112" s="109" t="str">
        <f t="shared" si="11"/>
        <v xml:space="preserve">I.1.A.1      </v>
      </c>
      <c r="F112" s="109" t="s">
        <v>240</v>
      </c>
      <c r="G112" s="109"/>
      <c r="H112" s="109"/>
      <c r="I112" s="109"/>
      <c r="J112" s="109"/>
      <c r="K112" s="109"/>
      <c r="L112" s="109"/>
      <c r="M112" s="109" t="s">
        <v>402</v>
      </c>
      <c r="N112" s="109" t="s">
        <v>403</v>
      </c>
      <c r="O112" s="139" t="s">
        <v>404</v>
      </c>
      <c r="P112" s="109" t="s">
        <v>414</v>
      </c>
      <c r="Q112" s="153">
        <v>31</v>
      </c>
      <c r="R112" s="114"/>
      <c r="S112" s="109"/>
      <c r="T112" s="109"/>
      <c r="U112" s="109"/>
      <c r="V112" s="151"/>
      <c r="W112" s="107"/>
      <c r="X112" s="108"/>
      <c r="Y112" s="110">
        <f t="shared" si="12"/>
        <v>0</v>
      </c>
      <c r="Z112" s="108"/>
      <c r="AA112" s="108"/>
      <c r="AB112" s="146"/>
      <c r="AC112" s="147" t="s">
        <v>406</v>
      </c>
      <c r="AD112" s="112">
        <v>0</v>
      </c>
      <c r="AE112" s="113">
        <v>0</v>
      </c>
      <c r="AF112" s="111">
        <f t="shared" si="13"/>
        <v>0</v>
      </c>
      <c r="AG112" s="113">
        <v>0</v>
      </c>
      <c r="AH112" s="113">
        <v>0</v>
      </c>
      <c r="AI112" s="115">
        <f t="shared" si="14"/>
        <v>0</v>
      </c>
      <c r="AJ112" s="108">
        <f t="shared" si="15"/>
        <v>0</v>
      </c>
      <c r="AK112" s="108">
        <f t="shared" si="16"/>
        <v>0</v>
      </c>
      <c r="AL112" s="115">
        <f t="shared" si="17"/>
        <v>0</v>
      </c>
      <c r="AM112" s="113" t="s">
        <v>407</v>
      </c>
      <c r="AN112" s="113">
        <v>0</v>
      </c>
      <c r="AO112" s="156">
        <v>0</v>
      </c>
      <c r="AP112" s="149" t="s">
        <v>511</v>
      </c>
      <c r="AQ112" s="150" t="s">
        <v>512</v>
      </c>
    </row>
    <row r="113" spans="1:43" ht="30.75" customHeight="1" x14ac:dyDescent="0.15">
      <c r="A113" s="158" t="s">
        <v>415</v>
      </c>
      <c r="B113" s="109" t="s">
        <v>519</v>
      </c>
      <c r="C113" s="109" t="s">
        <v>526</v>
      </c>
      <c r="D113" s="185" t="s">
        <v>443</v>
      </c>
      <c r="E113" s="109" t="str">
        <f t="shared" si="11"/>
        <v xml:space="preserve">I.1.A.1      </v>
      </c>
      <c r="F113" s="109" t="s">
        <v>240</v>
      </c>
      <c r="G113" s="109"/>
      <c r="H113" s="109"/>
      <c r="I113" s="109"/>
      <c r="J113" s="109"/>
      <c r="K113" s="109"/>
      <c r="L113" s="109"/>
      <c r="M113" s="109" t="s">
        <v>402</v>
      </c>
      <c r="N113" s="109" t="s">
        <v>403</v>
      </c>
      <c r="O113" s="139" t="s">
        <v>404</v>
      </c>
      <c r="P113" s="109" t="s">
        <v>414</v>
      </c>
      <c r="Q113" s="153">
        <v>31</v>
      </c>
      <c r="R113" s="114"/>
      <c r="S113" s="109"/>
      <c r="T113" s="109"/>
      <c r="U113" s="109"/>
      <c r="V113" s="151"/>
      <c r="W113" s="107"/>
      <c r="X113" s="108"/>
      <c r="Y113" s="110">
        <f t="shared" si="12"/>
        <v>0</v>
      </c>
      <c r="Z113" s="108"/>
      <c r="AA113" s="108"/>
      <c r="AB113" s="146"/>
      <c r="AC113" s="147" t="s">
        <v>406</v>
      </c>
      <c r="AD113" s="112">
        <v>0</v>
      </c>
      <c r="AE113" s="113">
        <v>0</v>
      </c>
      <c r="AF113" s="111">
        <f t="shared" si="13"/>
        <v>0</v>
      </c>
      <c r="AG113" s="113">
        <v>0</v>
      </c>
      <c r="AH113" s="113">
        <v>0</v>
      </c>
      <c r="AI113" s="115">
        <f t="shared" si="14"/>
        <v>0</v>
      </c>
      <c r="AJ113" s="108">
        <f t="shared" si="15"/>
        <v>0</v>
      </c>
      <c r="AK113" s="108">
        <f t="shared" si="16"/>
        <v>0</v>
      </c>
      <c r="AL113" s="115">
        <f t="shared" si="17"/>
        <v>0</v>
      </c>
      <c r="AM113" s="113" t="s">
        <v>407</v>
      </c>
      <c r="AN113" s="113">
        <v>0</v>
      </c>
      <c r="AO113" s="156">
        <v>0</v>
      </c>
      <c r="AP113" s="149" t="s">
        <v>511</v>
      </c>
      <c r="AQ113" s="150" t="s">
        <v>512</v>
      </c>
    </row>
    <row r="114" spans="1:43" ht="30.75" customHeight="1" x14ac:dyDescent="0.15">
      <c r="A114" s="158" t="s">
        <v>415</v>
      </c>
      <c r="B114" s="109" t="s">
        <v>519</v>
      </c>
      <c r="C114" s="109" t="s">
        <v>526</v>
      </c>
      <c r="D114" s="185" t="s">
        <v>444</v>
      </c>
      <c r="E114" s="109" t="str">
        <f t="shared" si="11"/>
        <v xml:space="preserve">I.1.A.1      </v>
      </c>
      <c r="F114" s="109" t="s">
        <v>240</v>
      </c>
      <c r="G114" s="109"/>
      <c r="H114" s="109"/>
      <c r="I114" s="109"/>
      <c r="J114" s="109"/>
      <c r="K114" s="109"/>
      <c r="L114" s="109"/>
      <c r="M114" s="109" t="s">
        <v>402</v>
      </c>
      <c r="N114" s="109" t="s">
        <v>403</v>
      </c>
      <c r="O114" s="139" t="s">
        <v>404</v>
      </c>
      <c r="P114" s="109" t="s">
        <v>414</v>
      </c>
      <c r="Q114" s="153">
        <v>31</v>
      </c>
      <c r="R114" s="114"/>
      <c r="S114" s="109"/>
      <c r="T114" s="109"/>
      <c r="U114" s="109"/>
      <c r="V114" s="151"/>
      <c r="W114" s="107"/>
      <c r="X114" s="108"/>
      <c r="Y114" s="110">
        <f t="shared" si="12"/>
        <v>0</v>
      </c>
      <c r="Z114" s="108"/>
      <c r="AA114" s="108"/>
      <c r="AB114" s="146"/>
      <c r="AC114" s="147" t="s">
        <v>406</v>
      </c>
      <c r="AD114" s="112">
        <v>0</v>
      </c>
      <c r="AE114" s="113">
        <v>0</v>
      </c>
      <c r="AF114" s="111">
        <f t="shared" si="13"/>
        <v>0</v>
      </c>
      <c r="AG114" s="113">
        <v>0</v>
      </c>
      <c r="AH114" s="113">
        <v>0</v>
      </c>
      <c r="AI114" s="115">
        <f t="shared" si="14"/>
        <v>0</v>
      </c>
      <c r="AJ114" s="108">
        <f t="shared" si="15"/>
        <v>0</v>
      </c>
      <c r="AK114" s="108">
        <f t="shared" si="16"/>
        <v>0</v>
      </c>
      <c r="AL114" s="115">
        <f t="shared" si="17"/>
        <v>0</v>
      </c>
      <c r="AM114" s="113" t="s">
        <v>407</v>
      </c>
      <c r="AN114" s="113">
        <v>0</v>
      </c>
      <c r="AO114" s="156">
        <v>0</v>
      </c>
      <c r="AP114" s="149" t="s">
        <v>511</v>
      </c>
      <c r="AQ114" s="150" t="s">
        <v>512</v>
      </c>
    </row>
    <row r="115" spans="1:43" ht="30.75" customHeight="1" x14ac:dyDescent="0.15">
      <c r="A115" s="158" t="s">
        <v>415</v>
      </c>
      <c r="B115" s="109" t="s">
        <v>519</v>
      </c>
      <c r="C115" s="109" t="s">
        <v>526</v>
      </c>
      <c r="D115" s="185" t="s">
        <v>445</v>
      </c>
      <c r="E115" s="109" t="str">
        <f t="shared" si="11"/>
        <v xml:space="preserve">I.1.A.1      </v>
      </c>
      <c r="F115" s="109" t="s">
        <v>240</v>
      </c>
      <c r="G115" s="109"/>
      <c r="H115" s="109"/>
      <c r="I115" s="109"/>
      <c r="J115" s="109"/>
      <c r="K115" s="109"/>
      <c r="L115" s="109"/>
      <c r="M115" s="109" t="s">
        <v>402</v>
      </c>
      <c r="N115" s="109" t="s">
        <v>403</v>
      </c>
      <c r="O115" s="139" t="s">
        <v>404</v>
      </c>
      <c r="P115" s="109" t="s">
        <v>414</v>
      </c>
      <c r="Q115" s="153">
        <v>31</v>
      </c>
      <c r="R115" s="114"/>
      <c r="S115" s="109"/>
      <c r="T115" s="109"/>
      <c r="U115" s="109"/>
      <c r="V115" s="151"/>
      <c r="W115" s="107"/>
      <c r="X115" s="108"/>
      <c r="Y115" s="110">
        <f t="shared" si="12"/>
        <v>0</v>
      </c>
      <c r="Z115" s="108"/>
      <c r="AA115" s="108"/>
      <c r="AB115" s="146"/>
      <c r="AC115" s="147" t="s">
        <v>406</v>
      </c>
      <c r="AD115" s="112">
        <v>0</v>
      </c>
      <c r="AE115" s="113">
        <v>0</v>
      </c>
      <c r="AF115" s="111">
        <f t="shared" si="13"/>
        <v>0</v>
      </c>
      <c r="AG115" s="113">
        <v>0</v>
      </c>
      <c r="AH115" s="113">
        <v>0</v>
      </c>
      <c r="AI115" s="115">
        <f t="shared" si="14"/>
        <v>0</v>
      </c>
      <c r="AJ115" s="108">
        <f t="shared" si="15"/>
        <v>0</v>
      </c>
      <c r="AK115" s="108">
        <f t="shared" si="16"/>
        <v>0</v>
      </c>
      <c r="AL115" s="115">
        <f t="shared" si="17"/>
        <v>0</v>
      </c>
      <c r="AM115" s="113" t="s">
        <v>407</v>
      </c>
      <c r="AN115" s="113">
        <v>0</v>
      </c>
      <c r="AO115" s="156">
        <v>0</v>
      </c>
      <c r="AP115" s="149" t="s">
        <v>511</v>
      </c>
      <c r="AQ115" s="150" t="s">
        <v>512</v>
      </c>
    </row>
    <row r="116" spans="1:43" ht="30.75" customHeight="1" x14ac:dyDescent="0.15">
      <c r="A116" s="158" t="s">
        <v>415</v>
      </c>
      <c r="B116" s="109" t="s">
        <v>519</v>
      </c>
      <c r="C116" s="109" t="s">
        <v>526</v>
      </c>
      <c r="D116" s="185" t="s">
        <v>446</v>
      </c>
      <c r="E116" s="109" t="str">
        <f t="shared" si="11"/>
        <v xml:space="preserve">I.1.A.1      </v>
      </c>
      <c r="F116" s="109" t="s">
        <v>240</v>
      </c>
      <c r="G116" s="109"/>
      <c r="H116" s="109"/>
      <c r="I116" s="109"/>
      <c r="J116" s="109"/>
      <c r="K116" s="109"/>
      <c r="L116" s="109"/>
      <c r="M116" s="109" t="s">
        <v>402</v>
      </c>
      <c r="N116" s="109" t="s">
        <v>403</v>
      </c>
      <c r="O116" s="139" t="s">
        <v>404</v>
      </c>
      <c r="P116" s="109" t="s">
        <v>414</v>
      </c>
      <c r="Q116" s="153">
        <v>31</v>
      </c>
      <c r="R116" s="114"/>
      <c r="S116" s="109"/>
      <c r="T116" s="109"/>
      <c r="U116" s="109"/>
      <c r="V116" s="151"/>
      <c r="W116" s="107"/>
      <c r="X116" s="108"/>
      <c r="Y116" s="110">
        <f t="shared" si="12"/>
        <v>0</v>
      </c>
      <c r="Z116" s="108"/>
      <c r="AA116" s="108"/>
      <c r="AB116" s="146"/>
      <c r="AC116" s="147" t="s">
        <v>406</v>
      </c>
      <c r="AD116" s="112">
        <v>0</v>
      </c>
      <c r="AE116" s="113">
        <v>0</v>
      </c>
      <c r="AF116" s="111">
        <f t="shared" si="13"/>
        <v>0</v>
      </c>
      <c r="AG116" s="113">
        <v>0</v>
      </c>
      <c r="AH116" s="113">
        <v>0</v>
      </c>
      <c r="AI116" s="115">
        <f t="shared" si="14"/>
        <v>0</v>
      </c>
      <c r="AJ116" s="108">
        <f t="shared" si="15"/>
        <v>0</v>
      </c>
      <c r="AK116" s="108">
        <f t="shared" si="16"/>
        <v>0</v>
      </c>
      <c r="AL116" s="115">
        <f t="shared" si="17"/>
        <v>0</v>
      </c>
      <c r="AM116" s="113" t="s">
        <v>407</v>
      </c>
      <c r="AN116" s="113">
        <v>0</v>
      </c>
      <c r="AO116" s="156">
        <v>0</v>
      </c>
      <c r="AP116" s="149" t="s">
        <v>511</v>
      </c>
      <c r="AQ116" s="150" t="s">
        <v>512</v>
      </c>
    </row>
    <row r="117" spans="1:43" ht="30.75" customHeight="1" x14ac:dyDescent="0.15">
      <c r="A117" s="158" t="s">
        <v>415</v>
      </c>
      <c r="B117" s="109" t="s">
        <v>519</v>
      </c>
      <c r="C117" s="109" t="s">
        <v>526</v>
      </c>
      <c r="D117" s="185" t="s">
        <v>447</v>
      </c>
      <c r="E117" s="109" t="str">
        <f t="shared" si="11"/>
        <v xml:space="preserve">I.1.A.1      </v>
      </c>
      <c r="F117" s="109" t="s">
        <v>240</v>
      </c>
      <c r="G117" s="109"/>
      <c r="H117" s="109"/>
      <c r="I117" s="109"/>
      <c r="J117" s="109"/>
      <c r="K117" s="109"/>
      <c r="L117" s="109"/>
      <c r="M117" s="109" t="s">
        <v>402</v>
      </c>
      <c r="N117" s="109" t="s">
        <v>403</v>
      </c>
      <c r="O117" s="139" t="s">
        <v>404</v>
      </c>
      <c r="P117" s="109" t="s">
        <v>414</v>
      </c>
      <c r="Q117" s="153">
        <v>31</v>
      </c>
      <c r="R117" s="114"/>
      <c r="S117" s="109"/>
      <c r="T117" s="109"/>
      <c r="U117" s="109"/>
      <c r="V117" s="151"/>
      <c r="W117" s="107"/>
      <c r="X117" s="108"/>
      <c r="Y117" s="110">
        <f t="shared" si="12"/>
        <v>0</v>
      </c>
      <c r="Z117" s="108"/>
      <c r="AA117" s="108"/>
      <c r="AB117" s="146"/>
      <c r="AC117" s="147" t="s">
        <v>406</v>
      </c>
      <c r="AD117" s="112">
        <v>0</v>
      </c>
      <c r="AE117" s="113">
        <v>0</v>
      </c>
      <c r="AF117" s="111">
        <f t="shared" si="13"/>
        <v>0</v>
      </c>
      <c r="AG117" s="113">
        <v>0</v>
      </c>
      <c r="AH117" s="113">
        <v>0</v>
      </c>
      <c r="AI117" s="115">
        <f t="shared" si="14"/>
        <v>0</v>
      </c>
      <c r="AJ117" s="108">
        <f t="shared" si="15"/>
        <v>0</v>
      </c>
      <c r="AK117" s="108">
        <f t="shared" si="16"/>
        <v>0</v>
      </c>
      <c r="AL117" s="115">
        <f t="shared" si="17"/>
        <v>0</v>
      </c>
      <c r="AM117" s="113" t="s">
        <v>407</v>
      </c>
      <c r="AN117" s="113">
        <v>0</v>
      </c>
      <c r="AO117" s="156">
        <v>0</v>
      </c>
      <c r="AP117" s="149" t="s">
        <v>511</v>
      </c>
      <c r="AQ117" s="150" t="s">
        <v>512</v>
      </c>
    </row>
    <row r="118" spans="1:43" ht="30.75" customHeight="1" x14ac:dyDescent="0.15">
      <c r="A118" s="158" t="s">
        <v>415</v>
      </c>
      <c r="B118" s="109" t="s">
        <v>519</v>
      </c>
      <c r="C118" s="109" t="s">
        <v>526</v>
      </c>
      <c r="D118" s="185" t="s">
        <v>448</v>
      </c>
      <c r="E118" s="109" t="str">
        <f t="shared" si="11"/>
        <v xml:space="preserve">I.1.A.1      </v>
      </c>
      <c r="F118" s="109" t="s">
        <v>240</v>
      </c>
      <c r="G118" s="109"/>
      <c r="H118" s="109"/>
      <c r="I118" s="109"/>
      <c r="J118" s="109"/>
      <c r="K118" s="109"/>
      <c r="L118" s="109"/>
      <c r="M118" s="109" t="s">
        <v>402</v>
      </c>
      <c r="N118" s="109" t="s">
        <v>403</v>
      </c>
      <c r="O118" s="139" t="s">
        <v>404</v>
      </c>
      <c r="P118" s="109" t="s">
        <v>414</v>
      </c>
      <c r="Q118" s="153">
        <v>31</v>
      </c>
      <c r="R118" s="114"/>
      <c r="S118" s="109"/>
      <c r="T118" s="109"/>
      <c r="U118" s="109"/>
      <c r="V118" s="151"/>
      <c r="W118" s="107"/>
      <c r="X118" s="108"/>
      <c r="Y118" s="110">
        <f t="shared" si="12"/>
        <v>0</v>
      </c>
      <c r="Z118" s="108"/>
      <c r="AA118" s="108"/>
      <c r="AB118" s="146"/>
      <c r="AC118" s="147" t="s">
        <v>406</v>
      </c>
      <c r="AD118" s="112">
        <v>0</v>
      </c>
      <c r="AE118" s="113">
        <v>0</v>
      </c>
      <c r="AF118" s="111">
        <f t="shared" si="13"/>
        <v>0</v>
      </c>
      <c r="AG118" s="113">
        <v>0</v>
      </c>
      <c r="AH118" s="113">
        <v>0</v>
      </c>
      <c r="AI118" s="115">
        <f t="shared" si="14"/>
        <v>0</v>
      </c>
      <c r="AJ118" s="108">
        <f t="shared" si="15"/>
        <v>0</v>
      </c>
      <c r="AK118" s="108">
        <f t="shared" si="16"/>
        <v>0</v>
      </c>
      <c r="AL118" s="115">
        <f t="shared" si="17"/>
        <v>0</v>
      </c>
      <c r="AM118" s="113" t="s">
        <v>407</v>
      </c>
      <c r="AN118" s="113">
        <v>0</v>
      </c>
      <c r="AO118" s="156">
        <v>0</v>
      </c>
      <c r="AP118" s="149" t="s">
        <v>511</v>
      </c>
      <c r="AQ118" s="150" t="s">
        <v>512</v>
      </c>
    </row>
    <row r="119" spans="1:43" ht="30.75" customHeight="1" x14ac:dyDescent="0.15">
      <c r="A119" s="158" t="s">
        <v>415</v>
      </c>
      <c r="B119" s="109" t="s">
        <v>519</v>
      </c>
      <c r="C119" s="109" t="s">
        <v>526</v>
      </c>
      <c r="D119" s="185" t="s">
        <v>449</v>
      </c>
      <c r="E119" s="109" t="str">
        <f t="shared" si="11"/>
        <v xml:space="preserve">I.1.A.1      </v>
      </c>
      <c r="F119" s="109" t="s">
        <v>240</v>
      </c>
      <c r="G119" s="109"/>
      <c r="H119" s="109"/>
      <c r="I119" s="109"/>
      <c r="J119" s="109"/>
      <c r="K119" s="109"/>
      <c r="L119" s="109"/>
      <c r="M119" s="109" t="s">
        <v>402</v>
      </c>
      <c r="N119" s="109" t="s">
        <v>403</v>
      </c>
      <c r="O119" s="139" t="s">
        <v>404</v>
      </c>
      <c r="P119" s="109" t="s">
        <v>414</v>
      </c>
      <c r="Q119" s="153">
        <v>31</v>
      </c>
      <c r="R119" s="114"/>
      <c r="S119" s="109"/>
      <c r="T119" s="109"/>
      <c r="U119" s="109"/>
      <c r="V119" s="151"/>
      <c r="W119" s="107"/>
      <c r="X119" s="108"/>
      <c r="Y119" s="110">
        <f t="shared" si="12"/>
        <v>0</v>
      </c>
      <c r="Z119" s="108"/>
      <c r="AA119" s="108"/>
      <c r="AB119" s="146"/>
      <c r="AC119" s="147" t="s">
        <v>406</v>
      </c>
      <c r="AD119" s="112">
        <v>0</v>
      </c>
      <c r="AE119" s="113">
        <v>0</v>
      </c>
      <c r="AF119" s="111">
        <f t="shared" si="13"/>
        <v>0</v>
      </c>
      <c r="AG119" s="113">
        <v>0</v>
      </c>
      <c r="AH119" s="113">
        <v>0</v>
      </c>
      <c r="AI119" s="115">
        <f t="shared" si="14"/>
        <v>0</v>
      </c>
      <c r="AJ119" s="108">
        <f t="shared" si="15"/>
        <v>0</v>
      </c>
      <c r="AK119" s="108">
        <f t="shared" si="16"/>
        <v>0</v>
      </c>
      <c r="AL119" s="115">
        <f t="shared" si="17"/>
        <v>0</v>
      </c>
      <c r="AM119" s="113" t="s">
        <v>407</v>
      </c>
      <c r="AN119" s="113">
        <v>0</v>
      </c>
      <c r="AO119" s="156">
        <v>0</v>
      </c>
      <c r="AP119" s="149" t="s">
        <v>511</v>
      </c>
      <c r="AQ119" s="150" t="s">
        <v>512</v>
      </c>
    </row>
    <row r="120" spans="1:43" ht="30.75" customHeight="1" x14ac:dyDescent="0.15">
      <c r="A120" s="158" t="s">
        <v>415</v>
      </c>
      <c r="B120" s="109" t="s">
        <v>519</v>
      </c>
      <c r="C120" s="109" t="s">
        <v>526</v>
      </c>
      <c r="D120" s="185" t="s">
        <v>450</v>
      </c>
      <c r="E120" s="109" t="str">
        <f t="shared" si="11"/>
        <v xml:space="preserve">I.1.A.1      </v>
      </c>
      <c r="F120" s="109" t="s">
        <v>240</v>
      </c>
      <c r="G120" s="109"/>
      <c r="H120" s="109"/>
      <c r="I120" s="109"/>
      <c r="J120" s="109"/>
      <c r="K120" s="109"/>
      <c r="L120" s="109"/>
      <c r="M120" s="109" t="s">
        <v>402</v>
      </c>
      <c r="N120" s="109" t="s">
        <v>403</v>
      </c>
      <c r="O120" s="139" t="s">
        <v>404</v>
      </c>
      <c r="P120" s="109" t="s">
        <v>414</v>
      </c>
      <c r="Q120" s="153">
        <v>31</v>
      </c>
      <c r="R120" s="114"/>
      <c r="S120" s="109"/>
      <c r="T120" s="109"/>
      <c r="U120" s="109"/>
      <c r="V120" s="151"/>
      <c r="W120" s="107"/>
      <c r="X120" s="108"/>
      <c r="Y120" s="110">
        <f t="shared" si="12"/>
        <v>0</v>
      </c>
      <c r="Z120" s="108"/>
      <c r="AA120" s="108"/>
      <c r="AB120" s="146"/>
      <c r="AC120" s="147" t="s">
        <v>406</v>
      </c>
      <c r="AD120" s="112">
        <v>0</v>
      </c>
      <c r="AE120" s="113">
        <v>0</v>
      </c>
      <c r="AF120" s="111">
        <f t="shared" si="13"/>
        <v>0</v>
      </c>
      <c r="AG120" s="113">
        <v>0</v>
      </c>
      <c r="AH120" s="113">
        <v>0</v>
      </c>
      <c r="AI120" s="115">
        <f t="shared" si="14"/>
        <v>0</v>
      </c>
      <c r="AJ120" s="108">
        <f t="shared" si="15"/>
        <v>0</v>
      </c>
      <c r="AK120" s="108">
        <f t="shared" si="16"/>
        <v>0</v>
      </c>
      <c r="AL120" s="115">
        <f t="shared" si="17"/>
        <v>0</v>
      </c>
      <c r="AM120" s="113" t="s">
        <v>407</v>
      </c>
      <c r="AN120" s="113">
        <v>0</v>
      </c>
      <c r="AO120" s="156">
        <v>0</v>
      </c>
      <c r="AP120" s="149" t="s">
        <v>511</v>
      </c>
      <c r="AQ120" s="150" t="s">
        <v>512</v>
      </c>
    </row>
    <row r="121" spans="1:43" ht="30.75" customHeight="1" x14ac:dyDescent="0.15">
      <c r="A121" s="158" t="s">
        <v>415</v>
      </c>
      <c r="B121" s="109" t="s">
        <v>519</v>
      </c>
      <c r="C121" s="109" t="s">
        <v>526</v>
      </c>
      <c r="D121" s="185" t="s">
        <v>451</v>
      </c>
      <c r="E121" s="109" t="str">
        <f t="shared" si="11"/>
        <v xml:space="preserve">I.1.A.1      </v>
      </c>
      <c r="F121" s="109" t="s">
        <v>240</v>
      </c>
      <c r="G121" s="109"/>
      <c r="H121" s="109"/>
      <c r="I121" s="109"/>
      <c r="J121" s="109"/>
      <c r="K121" s="109"/>
      <c r="L121" s="109"/>
      <c r="M121" s="109" t="s">
        <v>402</v>
      </c>
      <c r="N121" s="109" t="s">
        <v>403</v>
      </c>
      <c r="O121" s="139" t="s">
        <v>404</v>
      </c>
      <c r="P121" s="109" t="s">
        <v>414</v>
      </c>
      <c r="Q121" s="153">
        <v>31</v>
      </c>
      <c r="R121" s="114"/>
      <c r="S121" s="109"/>
      <c r="T121" s="109"/>
      <c r="U121" s="109"/>
      <c r="V121" s="151"/>
      <c r="W121" s="107"/>
      <c r="X121" s="108"/>
      <c r="Y121" s="110">
        <f t="shared" si="12"/>
        <v>0</v>
      </c>
      <c r="Z121" s="108"/>
      <c r="AA121" s="108"/>
      <c r="AB121" s="146"/>
      <c r="AC121" s="147" t="s">
        <v>406</v>
      </c>
      <c r="AD121" s="112">
        <v>0</v>
      </c>
      <c r="AE121" s="113">
        <v>0</v>
      </c>
      <c r="AF121" s="111">
        <f t="shared" si="13"/>
        <v>0</v>
      </c>
      <c r="AG121" s="113">
        <v>0</v>
      </c>
      <c r="AH121" s="113">
        <v>0</v>
      </c>
      <c r="AI121" s="115">
        <f t="shared" si="14"/>
        <v>0</v>
      </c>
      <c r="AJ121" s="108">
        <f t="shared" si="15"/>
        <v>0</v>
      </c>
      <c r="AK121" s="108">
        <f t="shared" si="16"/>
        <v>0</v>
      </c>
      <c r="AL121" s="115">
        <f t="shared" si="17"/>
        <v>0</v>
      </c>
      <c r="AM121" s="113" t="s">
        <v>407</v>
      </c>
      <c r="AN121" s="113">
        <v>0</v>
      </c>
      <c r="AO121" s="156">
        <v>0</v>
      </c>
      <c r="AP121" s="149" t="s">
        <v>511</v>
      </c>
      <c r="AQ121" s="150" t="s">
        <v>512</v>
      </c>
    </row>
    <row r="122" spans="1:43" ht="30.75" customHeight="1" x14ac:dyDescent="0.15">
      <c r="A122" s="158" t="s">
        <v>415</v>
      </c>
      <c r="B122" s="109" t="s">
        <v>519</v>
      </c>
      <c r="C122" s="109" t="s">
        <v>526</v>
      </c>
      <c r="D122" s="185" t="s">
        <v>452</v>
      </c>
      <c r="E122" s="109" t="str">
        <f t="shared" si="11"/>
        <v xml:space="preserve">I.1.A.1      </v>
      </c>
      <c r="F122" s="109" t="s">
        <v>240</v>
      </c>
      <c r="G122" s="109"/>
      <c r="H122" s="109"/>
      <c r="I122" s="109"/>
      <c r="J122" s="109"/>
      <c r="K122" s="109"/>
      <c r="L122" s="109"/>
      <c r="M122" s="109" t="s">
        <v>402</v>
      </c>
      <c r="N122" s="109" t="s">
        <v>403</v>
      </c>
      <c r="O122" s="139" t="s">
        <v>404</v>
      </c>
      <c r="P122" s="109" t="s">
        <v>414</v>
      </c>
      <c r="Q122" s="153">
        <v>31</v>
      </c>
      <c r="R122" s="114"/>
      <c r="S122" s="109"/>
      <c r="T122" s="109"/>
      <c r="U122" s="109"/>
      <c r="V122" s="151"/>
      <c r="W122" s="107"/>
      <c r="X122" s="108"/>
      <c r="Y122" s="110">
        <f t="shared" si="12"/>
        <v>0</v>
      </c>
      <c r="Z122" s="108"/>
      <c r="AA122" s="108"/>
      <c r="AB122" s="146"/>
      <c r="AC122" s="147" t="s">
        <v>406</v>
      </c>
      <c r="AD122" s="112">
        <v>0</v>
      </c>
      <c r="AE122" s="113">
        <v>0</v>
      </c>
      <c r="AF122" s="111">
        <f t="shared" si="13"/>
        <v>0</v>
      </c>
      <c r="AG122" s="113">
        <v>0</v>
      </c>
      <c r="AH122" s="113">
        <v>0</v>
      </c>
      <c r="AI122" s="115">
        <f t="shared" si="14"/>
        <v>0</v>
      </c>
      <c r="AJ122" s="108">
        <f t="shared" si="15"/>
        <v>0</v>
      </c>
      <c r="AK122" s="108">
        <f t="shared" si="16"/>
        <v>0</v>
      </c>
      <c r="AL122" s="115">
        <f t="shared" si="17"/>
        <v>0</v>
      </c>
      <c r="AM122" s="113" t="s">
        <v>407</v>
      </c>
      <c r="AN122" s="113">
        <v>0</v>
      </c>
      <c r="AO122" s="156">
        <v>0</v>
      </c>
      <c r="AP122" s="149" t="s">
        <v>511</v>
      </c>
      <c r="AQ122" s="150" t="s">
        <v>512</v>
      </c>
    </row>
    <row r="123" spans="1:43" ht="30.75" customHeight="1" x14ac:dyDescent="0.15">
      <c r="A123" s="158" t="s">
        <v>415</v>
      </c>
      <c r="B123" s="109" t="s">
        <v>519</v>
      </c>
      <c r="C123" s="109" t="s">
        <v>526</v>
      </c>
      <c r="D123" s="185" t="s">
        <v>453</v>
      </c>
      <c r="E123" s="109" t="str">
        <f t="shared" si="11"/>
        <v xml:space="preserve">I.1.A.1      </v>
      </c>
      <c r="F123" s="109" t="s">
        <v>240</v>
      </c>
      <c r="G123" s="109"/>
      <c r="H123" s="109"/>
      <c r="I123" s="109"/>
      <c r="J123" s="109"/>
      <c r="K123" s="109"/>
      <c r="L123" s="109"/>
      <c r="M123" s="109" t="s">
        <v>402</v>
      </c>
      <c r="N123" s="109" t="s">
        <v>403</v>
      </c>
      <c r="O123" s="139" t="s">
        <v>404</v>
      </c>
      <c r="P123" s="109" t="s">
        <v>414</v>
      </c>
      <c r="Q123" s="153">
        <v>31</v>
      </c>
      <c r="R123" s="114"/>
      <c r="S123" s="109"/>
      <c r="T123" s="109"/>
      <c r="U123" s="109"/>
      <c r="V123" s="151"/>
      <c r="W123" s="107"/>
      <c r="X123" s="108"/>
      <c r="Y123" s="110">
        <f t="shared" si="12"/>
        <v>0</v>
      </c>
      <c r="Z123" s="108"/>
      <c r="AA123" s="108"/>
      <c r="AB123" s="146"/>
      <c r="AC123" s="147" t="s">
        <v>406</v>
      </c>
      <c r="AD123" s="112">
        <v>0</v>
      </c>
      <c r="AE123" s="113">
        <v>0</v>
      </c>
      <c r="AF123" s="111">
        <f t="shared" si="13"/>
        <v>0</v>
      </c>
      <c r="AG123" s="113">
        <v>0</v>
      </c>
      <c r="AH123" s="113">
        <v>0</v>
      </c>
      <c r="AI123" s="115">
        <f t="shared" si="14"/>
        <v>0</v>
      </c>
      <c r="AJ123" s="108">
        <f t="shared" si="15"/>
        <v>0</v>
      </c>
      <c r="AK123" s="108">
        <f t="shared" si="16"/>
        <v>0</v>
      </c>
      <c r="AL123" s="115">
        <f t="shared" si="17"/>
        <v>0</v>
      </c>
      <c r="AM123" s="113" t="s">
        <v>407</v>
      </c>
      <c r="AN123" s="113">
        <v>0</v>
      </c>
      <c r="AO123" s="156">
        <v>0</v>
      </c>
      <c r="AP123" s="149" t="s">
        <v>511</v>
      </c>
      <c r="AQ123" s="150" t="s">
        <v>512</v>
      </c>
    </row>
    <row r="124" spans="1:43" ht="30.75" customHeight="1" x14ac:dyDescent="0.15">
      <c r="A124" s="158" t="s">
        <v>415</v>
      </c>
      <c r="B124" s="109" t="s">
        <v>519</v>
      </c>
      <c r="C124" s="109" t="s">
        <v>526</v>
      </c>
      <c r="D124" s="185" t="s">
        <v>454</v>
      </c>
      <c r="E124" s="109" t="str">
        <f t="shared" si="11"/>
        <v xml:space="preserve">I.1.A.1      </v>
      </c>
      <c r="F124" s="109" t="s">
        <v>240</v>
      </c>
      <c r="G124" s="109"/>
      <c r="H124" s="109"/>
      <c r="I124" s="109"/>
      <c r="J124" s="109"/>
      <c r="K124" s="109"/>
      <c r="L124" s="109"/>
      <c r="M124" s="109" t="s">
        <v>402</v>
      </c>
      <c r="N124" s="109" t="s">
        <v>403</v>
      </c>
      <c r="O124" s="139" t="s">
        <v>404</v>
      </c>
      <c r="P124" s="109" t="s">
        <v>414</v>
      </c>
      <c r="Q124" s="153">
        <v>31</v>
      </c>
      <c r="R124" s="114"/>
      <c r="S124" s="109"/>
      <c r="T124" s="109"/>
      <c r="U124" s="109"/>
      <c r="V124" s="151"/>
      <c r="W124" s="107"/>
      <c r="X124" s="108"/>
      <c r="Y124" s="110">
        <f t="shared" si="12"/>
        <v>0</v>
      </c>
      <c r="Z124" s="108"/>
      <c r="AA124" s="108"/>
      <c r="AB124" s="146"/>
      <c r="AC124" s="147" t="s">
        <v>406</v>
      </c>
      <c r="AD124" s="112">
        <v>0</v>
      </c>
      <c r="AE124" s="113">
        <v>0</v>
      </c>
      <c r="AF124" s="111">
        <f t="shared" si="13"/>
        <v>0</v>
      </c>
      <c r="AG124" s="113">
        <v>0</v>
      </c>
      <c r="AH124" s="113">
        <v>0</v>
      </c>
      <c r="AI124" s="115">
        <f t="shared" si="14"/>
        <v>0</v>
      </c>
      <c r="AJ124" s="108">
        <f t="shared" si="15"/>
        <v>0</v>
      </c>
      <c r="AK124" s="108">
        <f t="shared" si="16"/>
        <v>0</v>
      </c>
      <c r="AL124" s="115">
        <f t="shared" si="17"/>
        <v>0</v>
      </c>
      <c r="AM124" s="113" t="s">
        <v>407</v>
      </c>
      <c r="AN124" s="113">
        <v>0</v>
      </c>
      <c r="AO124" s="156">
        <v>0</v>
      </c>
      <c r="AP124" s="149" t="s">
        <v>511</v>
      </c>
      <c r="AQ124" s="150" t="s">
        <v>512</v>
      </c>
    </row>
    <row r="125" spans="1:43" ht="30.75" customHeight="1" x14ac:dyDescent="0.15">
      <c r="A125" s="158" t="s">
        <v>415</v>
      </c>
      <c r="B125" s="109" t="s">
        <v>519</v>
      </c>
      <c r="C125" s="109" t="s">
        <v>526</v>
      </c>
      <c r="D125" s="185" t="s">
        <v>455</v>
      </c>
      <c r="E125" s="109" t="str">
        <f t="shared" si="11"/>
        <v xml:space="preserve">I.1.A.1      </v>
      </c>
      <c r="F125" s="109" t="s">
        <v>240</v>
      </c>
      <c r="G125" s="109"/>
      <c r="H125" s="109"/>
      <c r="I125" s="109"/>
      <c r="J125" s="109"/>
      <c r="K125" s="109"/>
      <c r="L125" s="109"/>
      <c r="M125" s="109" t="s">
        <v>402</v>
      </c>
      <c r="N125" s="109" t="s">
        <v>403</v>
      </c>
      <c r="O125" s="139" t="s">
        <v>404</v>
      </c>
      <c r="P125" s="109" t="s">
        <v>414</v>
      </c>
      <c r="Q125" s="153">
        <v>31</v>
      </c>
      <c r="R125" s="114"/>
      <c r="S125" s="109"/>
      <c r="T125" s="109"/>
      <c r="U125" s="109"/>
      <c r="V125" s="151"/>
      <c r="W125" s="107"/>
      <c r="X125" s="108"/>
      <c r="Y125" s="110">
        <f t="shared" si="12"/>
        <v>0</v>
      </c>
      <c r="Z125" s="108"/>
      <c r="AA125" s="108"/>
      <c r="AB125" s="146"/>
      <c r="AC125" s="147" t="s">
        <v>406</v>
      </c>
      <c r="AD125" s="112">
        <v>0</v>
      </c>
      <c r="AE125" s="113">
        <v>0</v>
      </c>
      <c r="AF125" s="111">
        <f t="shared" si="13"/>
        <v>0</v>
      </c>
      <c r="AG125" s="113">
        <v>0</v>
      </c>
      <c r="AH125" s="113">
        <v>0</v>
      </c>
      <c r="AI125" s="115">
        <f t="shared" si="14"/>
        <v>0</v>
      </c>
      <c r="AJ125" s="108">
        <f t="shared" si="15"/>
        <v>0</v>
      </c>
      <c r="AK125" s="108">
        <f t="shared" si="16"/>
        <v>0</v>
      </c>
      <c r="AL125" s="115">
        <f t="shared" si="17"/>
        <v>0</v>
      </c>
      <c r="AM125" s="113" t="s">
        <v>407</v>
      </c>
      <c r="AN125" s="113">
        <v>0</v>
      </c>
      <c r="AO125" s="156">
        <v>0</v>
      </c>
      <c r="AP125" s="149" t="s">
        <v>511</v>
      </c>
      <c r="AQ125" s="150" t="s">
        <v>512</v>
      </c>
    </row>
    <row r="126" spans="1:43" ht="30.75" customHeight="1" x14ac:dyDescent="0.15">
      <c r="A126" s="158" t="s">
        <v>415</v>
      </c>
      <c r="B126" s="109" t="s">
        <v>519</v>
      </c>
      <c r="C126" s="109" t="s">
        <v>526</v>
      </c>
      <c r="D126" s="185" t="s">
        <v>456</v>
      </c>
      <c r="E126" s="109" t="str">
        <f t="shared" si="11"/>
        <v xml:space="preserve">I.1.A.1      </v>
      </c>
      <c r="F126" s="109" t="s">
        <v>240</v>
      </c>
      <c r="G126" s="109"/>
      <c r="H126" s="109"/>
      <c r="I126" s="109"/>
      <c r="J126" s="109"/>
      <c r="K126" s="109"/>
      <c r="L126" s="109"/>
      <c r="M126" s="109" t="s">
        <v>402</v>
      </c>
      <c r="N126" s="109" t="s">
        <v>403</v>
      </c>
      <c r="O126" s="139" t="s">
        <v>404</v>
      </c>
      <c r="P126" s="109" t="s">
        <v>414</v>
      </c>
      <c r="Q126" s="153">
        <v>31</v>
      </c>
      <c r="R126" s="114"/>
      <c r="S126" s="109"/>
      <c r="T126" s="109"/>
      <c r="U126" s="109"/>
      <c r="V126" s="151"/>
      <c r="W126" s="107"/>
      <c r="X126" s="108"/>
      <c r="Y126" s="110">
        <f t="shared" si="12"/>
        <v>0</v>
      </c>
      <c r="Z126" s="108"/>
      <c r="AA126" s="108"/>
      <c r="AB126" s="146"/>
      <c r="AC126" s="147" t="s">
        <v>406</v>
      </c>
      <c r="AD126" s="112">
        <v>0</v>
      </c>
      <c r="AE126" s="113">
        <v>0</v>
      </c>
      <c r="AF126" s="111">
        <f t="shared" si="13"/>
        <v>0</v>
      </c>
      <c r="AG126" s="113">
        <v>0</v>
      </c>
      <c r="AH126" s="113">
        <v>0</v>
      </c>
      <c r="AI126" s="115">
        <f t="shared" si="14"/>
        <v>0</v>
      </c>
      <c r="AJ126" s="108">
        <f t="shared" si="15"/>
        <v>0</v>
      </c>
      <c r="AK126" s="108">
        <f t="shared" si="16"/>
        <v>0</v>
      </c>
      <c r="AL126" s="115">
        <f t="shared" si="17"/>
        <v>0</v>
      </c>
      <c r="AM126" s="113" t="s">
        <v>407</v>
      </c>
      <c r="AN126" s="113">
        <v>0</v>
      </c>
      <c r="AO126" s="156">
        <v>0</v>
      </c>
      <c r="AP126" s="149" t="s">
        <v>511</v>
      </c>
      <c r="AQ126" s="150" t="s">
        <v>512</v>
      </c>
    </row>
    <row r="127" spans="1:43" ht="30.75" customHeight="1" x14ac:dyDescent="0.15">
      <c r="A127" s="158" t="s">
        <v>415</v>
      </c>
      <c r="B127" s="109" t="s">
        <v>519</v>
      </c>
      <c r="C127" s="109" t="s">
        <v>526</v>
      </c>
      <c r="D127" s="185" t="s">
        <v>457</v>
      </c>
      <c r="E127" s="109" t="str">
        <f t="shared" si="11"/>
        <v xml:space="preserve">I.1.A.1      </v>
      </c>
      <c r="F127" s="109" t="s">
        <v>240</v>
      </c>
      <c r="G127" s="109"/>
      <c r="H127" s="109"/>
      <c r="I127" s="109"/>
      <c r="J127" s="109"/>
      <c r="K127" s="109"/>
      <c r="L127" s="109"/>
      <c r="M127" s="109" t="s">
        <v>402</v>
      </c>
      <c r="N127" s="109" t="s">
        <v>403</v>
      </c>
      <c r="O127" s="139" t="s">
        <v>404</v>
      </c>
      <c r="P127" s="109" t="s">
        <v>414</v>
      </c>
      <c r="Q127" s="153">
        <v>31</v>
      </c>
      <c r="R127" s="114"/>
      <c r="S127" s="109"/>
      <c r="T127" s="109"/>
      <c r="U127" s="109"/>
      <c r="V127" s="151"/>
      <c r="W127" s="107"/>
      <c r="X127" s="108"/>
      <c r="Y127" s="110">
        <f t="shared" si="12"/>
        <v>0</v>
      </c>
      <c r="Z127" s="108"/>
      <c r="AA127" s="108"/>
      <c r="AB127" s="146"/>
      <c r="AC127" s="147" t="s">
        <v>406</v>
      </c>
      <c r="AD127" s="112">
        <v>0</v>
      </c>
      <c r="AE127" s="113">
        <v>0</v>
      </c>
      <c r="AF127" s="111">
        <f t="shared" si="13"/>
        <v>0</v>
      </c>
      <c r="AG127" s="113">
        <v>0</v>
      </c>
      <c r="AH127" s="113">
        <v>0</v>
      </c>
      <c r="AI127" s="115">
        <f t="shared" si="14"/>
        <v>0</v>
      </c>
      <c r="AJ127" s="108">
        <f t="shared" si="15"/>
        <v>0</v>
      </c>
      <c r="AK127" s="108">
        <f t="shared" si="16"/>
        <v>0</v>
      </c>
      <c r="AL127" s="115">
        <f t="shared" si="17"/>
        <v>0</v>
      </c>
      <c r="AM127" s="113" t="s">
        <v>407</v>
      </c>
      <c r="AN127" s="113">
        <v>0</v>
      </c>
      <c r="AO127" s="156">
        <v>0</v>
      </c>
      <c r="AP127" s="149" t="s">
        <v>511</v>
      </c>
      <c r="AQ127" s="150" t="s">
        <v>512</v>
      </c>
    </row>
    <row r="128" spans="1:43" ht="30.75" customHeight="1" x14ac:dyDescent="0.15">
      <c r="A128" s="158" t="s">
        <v>415</v>
      </c>
      <c r="B128" s="109" t="s">
        <v>519</v>
      </c>
      <c r="C128" s="109" t="s">
        <v>526</v>
      </c>
      <c r="D128" s="185" t="s">
        <v>458</v>
      </c>
      <c r="E128" s="109" t="str">
        <f t="shared" si="11"/>
        <v xml:space="preserve">I.1.A.1      </v>
      </c>
      <c r="F128" s="109" t="s">
        <v>240</v>
      </c>
      <c r="G128" s="109"/>
      <c r="H128" s="109"/>
      <c r="I128" s="109"/>
      <c r="J128" s="109"/>
      <c r="K128" s="109"/>
      <c r="L128" s="109"/>
      <c r="M128" s="109" t="s">
        <v>402</v>
      </c>
      <c r="N128" s="109" t="s">
        <v>403</v>
      </c>
      <c r="O128" s="139" t="s">
        <v>404</v>
      </c>
      <c r="P128" s="109" t="s">
        <v>414</v>
      </c>
      <c r="Q128" s="153">
        <v>31</v>
      </c>
      <c r="R128" s="114"/>
      <c r="S128" s="109"/>
      <c r="T128" s="109"/>
      <c r="U128" s="109"/>
      <c r="V128" s="151"/>
      <c r="W128" s="107"/>
      <c r="X128" s="108"/>
      <c r="Y128" s="110">
        <f t="shared" si="12"/>
        <v>0</v>
      </c>
      <c r="Z128" s="108"/>
      <c r="AA128" s="108"/>
      <c r="AB128" s="146"/>
      <c r="AC128" s="147" t="s">
        <v>406</v>
      </c>
      <c r="AD128" s="112">
        <v>0</v>
      </c>
      <c r="AE128" s="113">
        <v>0</v>
      </c>
      <c r="AF128" s="111">
        <f t="shared" si="13"/>
        <v>0</v>
      </c>
      <c r="AG128" s="113">
        <v>0</v>
      </c>
      <c r="AH128" s="113">
        <v>0</v>
      </c>
      <c r="AI128" s="115">
        <f t="shared" si="14"/>
        <v>0</v>
      </c>
      <c r="AJ128" s="108">
        <f t="shared" si="15"/>
        <v>0</v>
      </c>
      <c r="AK128" s="108">
        <f t="shared" si="16"/>
        <v>0</v>
      </c>
      <c r="AL128" s="115">
        <f t="shared" si="17"/>
        <v>0</v>
      </c>
      <c r="AM128" s="113" t="s">
        <v>407</v>
      </c>
      <c r="AN128" s="113">
        <v>0</v>
      </c>
      <c r="AO128" s="156">
        <v>0</v>
      </c>
      <c r="AP128" s="149" t="s">
        <v>511</v>
      </c>
      <c r="AQ128" s="150" t="s">
        <v>512</v>
      </c>
    </row>
    <row r="129" spans="1:43" ht="30.75" customHeight="1" x14ac:dyDescent="0.15">
      <c r="A129" s="158" t="s">
        <v>415</v>
      </c>
      <c r="B129" s="109" t="s">
        <v>519</v>
      </c>
      <c r="C129" s="109" t="s">
        <v>526</v>
      </c>
      <c r="D129" s="185" t="s">
        <v>459</v>
      </c>
      <c r="E129" s="109" t="str">
        <f t="shared" si="11"/>
        <v xml:space="preserve">I.1.A.1      </v>
      </c>
      <c r="F129" s="109" t="s">
        <v>240</v>
      </c>
      <c r="G129" s="109"/>
      <c r="H129" s="109"/>
      <c r="I129" s="109"/>
      <c r="J129" s="109"/>
      <c r="K129" s="109"/>
      <c r="L129" s="109"/>
      <c r="M129" s="109" t="s">
        <v>402</v>
      </c>
      <c r="N129" s="109" t="s">
        <v>403</v>
      </c>
      <c r="O129" s="139" t="s">
        <v>404</v>
      </c>
      <c r="P129" s="109" t="s">
        <v>414</v>
      </c>
      <c r="Q129" s="153">
        <v>31</v>
      </c>
      <c r="R129" s="114"/>
      <c r="S129" s="109"/>
      <c r="T129" s="109"/>
      <c r="U129" s="109"/>
      <c r="V129" s="151"/>
      <c r="W129" s="107"/>
      <c r="X129" s="108"/>
      <c r="Y129" s="110">
        <f t="shared" si="12"/>
        <v>0</v>
      </c>
      <c r="Z129" s="108"/>
      <c r="AA129" s="108"/>
      <c r="AB129" s="146"/>
      <c r="AC129" s="147" t="s">
        <v>406</v>
      </c>
      <c r="AD129" s="112">
        <v>0</v>
      </c>
      <c r="AE129" s="113">
        <v>0</v>
      </c>
      <c r="AF129" s="111">
        <f t="shared" si="13"/>
        <v>0</v>
      </c>
      <c r="AG129" s="113">
        <v>0</v>
      </c>
      <c r="AH129" s="113">
        <v>0</v>
      </c>
      <c r="AI129" s="115">
        <f t="shared" si="14"/>
        <v>0</v>
      </c>
      <c r="AJ129" s="108">
        <f t="shared" si="15"/>
        <v>0</v>
      </c>
      <c r="AK129" s="108">
        <f t="shared" si="16"/>
        <v>0</v>
      </c>
      <c r="AL129" s="115">
        <f t="shared" si="17"/>
        <v>0</v>
      </c>
      <c r="AM129" s="113" t="s">
        <v>407</v>
      </c>
      <c r="AN129" s="113">
        <v>0</v>
      </c>
      <c r="AO129" s="156">
        <v>0</v>
      </c>
      <c r="AP129" s="149" t="s">
        <v>511</v>
      </c>
      <c r="AQ129" s="150" t="s">
        <v>512</v>
      </c>
    </row>
    <row r="130" spans="1:43" ht="42.75" customHeight="1" x14ac:dyDescent="0.15">
      <c r="A130" s="158" t="s">
        <v>415</v>
      </c>
      <c r="B130" s="109" t="s">
        <v>519</v>
      </c>
      <c r="C130" s="109" t="s">
        <v>526</v>
      </c>
      <c r="D130" s="185" t="s">
        <v>460</v>
      </c>
      <c r="E130" s="109" t="str">
        <f t="shared" si="11"/>
        <v xml:space="preserve">I.1.A.1      </v>
      </c>
      <c r="F130" s="109" t="s">
        <v>240</v>
      </c>
      <c r="G130" s="109"/>
      <c r="H130" s="109"/>
      <c r="I130" s="109"/>
      <c r="J130" s="109"/>
      <c r="K130" s="109"/>
      <c r="L130" s="109"/>
      <c r="M130" s="109" t="s">
        <v>402</v>
      </c>
      <c r="N130" s="109" t="s">
        <v>403</v>
      </c>
      <c r="O130" s="139" t="s">
        <v>404</v>
      </c>
      <c r="P130" s="109" t="s">
        <v>414</v>
      </c>
      <c r="Q130" s="153">
        <v>31</v>
      </c>
      <c r="R130" s="114"/>
      <c r="S130" s="109"/>
      <c r="T130" s="109"/>
      <c r="U130" s="109"/>
      <c r="V130" s="151"/>
      <c r="W130" s="107"/>
      <c r="X130" s="108"/>
      <c r="Y130" s="110">
        <f t="shared" si="12"/>
        <v>0</v>
      </c>
      <c r="Z130" s="108"/>
      <c r="AA130" s="108"/>
      <c r="AB130" s="146"/>
      <c r="AC130" s="147" t="s">
        <v>406</v>
      </c>
      <c r="AD130" s="112">
        <v>0</v>
      </c>
      <c r="AE130" s="113">
        <v>0</v>
      </c>
      <c r="AF130" s="111">
        <f t="shared" si="13"/>
        <v>0</v>
      </c>
      <c r="AG130" s="113">
        <v>0</v>
      </c>
      <c r="AH130" s="113">
        <v>0</v>
      </c>
      <c r="AI130" s="115">
        <f t="shared" si="14"/>
        <v>0</v>
      </c>
      <c r="AJ130" s="108">
        <f t="shared" si="15"/>
        <v>0</v>
      </c>
      <c r="AK130" s="108">
        <f t="shared" si="16"/>
        <v>0</v>
      </c>
      <c r="AL130" s="115">
        <f t="shared" si="17"/>
        <v>0</v>
      </c>
      <c r="AM130" s="113" t="s">
        <v>407</v>
      </c>
      <c r="AN130" s="113">
        <v>0</v>
      </c>
      <c r="AO130" s="156">
        <v>0</v>
      </c>
      <c r="AP130" s="149" t="s">
        <v>511</v>
      </c>
      <c r="AQ130" s="150" t="s">
        <v>512</v>
      </c>
    </row>
    <row r="131" spans="1:43" ht="30.75" customHeight="1" x14ac:dyDescent="0.15">
      <c r="A131" s="158" t="s">
        <v>415</v>
      </c>
      <c r="B131" s="109" t="s">
        <v>519</v>
      </c>
      <c r="C131" s="109" t="s">
        <v>526</v>
      </c>
      <c r="D131" s="185" t="s">
        <v>461</v>
      </c>
      <c r="E131" s="109" t="str">
        <f t="shared" si="11"/>
        <v xml:space="preserve">I.1.A.1      </v>
      </c>
      <c r="F131" s="109" t="s">
        <v>240</v>
      </c>
      <c r="G131" s="109"/>
      <c r="H131" s="109"/>
      <c r="I131" s="109"/>
      <c r="J131" s="109"/>
      <c r="K131" s="109"/>
      <c r="L131" s="109"/>
      <c r="M131" s="109" t="s">
        <v>402</v>
      </c>
      <c r="N131" s="109" t="s">
        <v>403</v>
      </c>
      <c r="O131" s="139" t="s">
        <v>404</v>
      </c>
      <c r="P131" s="109" t="s">
        <v>414</v>
      </c>
      <c r="Q131" s="153">
        <v>31</v>
      </c>
      <c r="R131" s="114"/>
      <c r="S131" s="109"/>
      <c r="T131" s="109"/>
      <c r="U131" s="109"/>
      <c r="V131" s="151"/>
      <c r="W131" s="107"/>
      <c r="X131" s="108"/>
      <c r="Y131" s="110">
        <f t="shared" si="12"/>
        <v>0</v>
      </c>
      <c r="Z131" s="108"/>
      <c r="AA131" s="108"/>
      <c r="AB131" s="146"/>
      <c r="AC131" s="147" t="s">
        <v>406</v>
      </c>
      <c r="AD131" s="112">
        <v>0</v>
      </c>
      <c r="AE131" s="113">
        <v>0</v>
      </c>
      <c r="AF131" s="111">
        <f t="shared" si="13"/>
        <v>0</v>
      </c>
      <c r="AG131" s="113">
        <v>0</v>
      </c>
      <c r="AH131" s="113">
        <v>0</v>
      </c>
      <c r="AI131" s="115">
        <f t="shared" si="14"/>
        <v>0</v>
      </c>
      <c r="AJ131" s="108">
        <f t="shared" si="15"/>
        <v>0</v>
      </c>
      <c r="AK131" s="108">
        <f t="shared" si="16"/>
        <v>0</v>
      </c>
      <c r="AL131" s="115">
        <f t="shared" si="17"/>
        <v>0</v>
      </c>
      <c r="AM131" s="113" t="s">
        <v>407</v>
      </c>
      <c r="AN131" s="113">
        <v>0</v>
      </c>
      <c r="AO131" s="156">
        <v>0</v>
      </c>
      <c r="AP131" s="149" t="s">
        <v>511</v>
      </c>
      <c r="AQ131" s="150" t="s">
        <v>512</v>
      </c>
    </row>
    <row r="132" spans="1:43" ht="30.75" customHeight="1" x14ac:dyDescent="0.15">
      <c r="A132" s="158" t="s">
        <v>415</v>
      </c>
      <c r="B132" s="109" t="s">
        <v>519</v>
      </c>
      <c r="C132" s="109" t="s">
        <v>526</v>
      </c>
      <c r="D132" s="185" t="s">
        <v>462</v>
      </c>
      <c r="E132" s="109" t="str">
        <f t="shared" si="11"/>
        <v xml:space="preserve">I.1.A.1      </v>
      </c>
      <c r="F132" s="109" t="s">
        <v>240</v>
      </c>
      <c r="G132" s="109"/>
      <c r="H132" s="109"/>
      <c r="I132" s="109"/>
      <c r="J132" s="109"/>
      <c r="K132" s="109"/>
      <c r="L132" s="109"/>
      <c r="M132" s="109" t="s">
        <v>402</v>
      </c>
      <c r="N132" s="109" t="s">
        <v>403</v>
      </c>
      <c r="O132" s="139" t="s">
        <v>404</v>
      </c>
      <c r="P132" s="109" t="s">
        <v>414</v>
      </c>
      <c r="Q132" s="153">
        <v>31</v>
      </c>
      <c r="R132" s="114"/>
      <c r="S132" s="109"/>
      <c r="T132" s="109"/>
      <c r="U132" s="109"/>
      <c r="V132" s="151"/>
      <c r="W132" s="107"/>
      <c r="X132" s="108"/>
      <c r="Y132" s="110">
        <f t="shared" si="12"/>
        <v>0</v>
      </c>
      <c r="Z132" s="108"/>
      <c r="AA132" s="108"/>
      <c r="AB132" s="146"/>
      <c r="AC132" s="147" t="s">
        <v>406</v>
      </c>
      <c r="AD132" s="112">
        <v>0</v>
      </c>
      <c r="AE132" s="113">
        <v>0</v>
      </c>
      <c r="AF132" s="111">
        <f t="shared" si="13"/>
        <v>0</v>
      </c>
      <c r="AG132" s="113">
        <v>0</v>
      </c>
      <c r="AH132" s="113">
        <v>0</v>
      </c>
      <c r="AI132" s="115">
        <f t="shared" si="14"/>
        <v>0</v>
      </c>
      <c r="AJ132" s="108">
        <f t="shared" si="15"/>
        <v>0</v>
      </c>
      <c r="AK132" s="108">
        <f t="shared" si="16"/>
        <v>0</v>
      </c>
      <c r="AL132" s="115">
        <f t="shared" si="17"/>
        <v>0</v>
      </c>
      <c r="AM132" s="113" t="s">
        <v>407</v>
      </c>
      <c r="AN132" s="113">
        <v>0</v>
      </c>
      <c r="AO132" s="156">
        <v>0</v>
      </c>
      <c r="AP132" s="149" t="s">
        <v>511</v>
      </c>
      <c r="AQ132" s="150" t="s">
        <v>512</v>
      </c>
    </row>
    <row r="133" spans="1:43" ht="30.75" customHeight="1" x14ac:dyDescent="0.15">
      <c r="A133" s="158" t="s">
        <v>415</v>
      </c>
      <c r="B133" s="109" t="s">
        <v>519</v>
      </c>
      <c r="C133" s="109" t="s">
        <v>526</v>
      </c>
      <c r="D133" s="185" t="s">
        <v>463</v>
      </c>
      <c r="E133" s="109" t="str">
        <f t="shared" si="11"/>
        <v xml:space="preserve">I.1.A.1      </v>
      </c>
      <c r="F133" s="109" t="s">
        <v>240</v>
      </c>
      <c r="G133" s="109"/>
      <c r="H133" s="109"/>
      <c r="I133" s="109"/>
      <c r="J133" s="109"/>
      <c r="K133" s="109"/>
      <c r="L133" s="109"/>
      <c r="M133" s="109" t="s">
        <v>402</v>
      </c>
      <c r="N133" s="109" t="s">
        <v>403</v>
      </c>
      <c r="O133" s="139" t="s">
        <v>404</v>
      </c>
      <c r="P133" s="109" t="s">
        <v>414</v>
      </c>
      <c r="Q133" s="153">
        <v>31</v>
      </c>
      <c r="R133" s="114"/>
      <c r="S133" s="109"/>
      <c r="T133" s="109"/>
      <c r="U133" s="109"/>
      <c r="V133" s="151"/>
      <c r="W133" s="107"/>
      <c r="X133" s="108"/>
      <c r="Y133" s="110">
        <f t="shared" si="12"/>
        <v>0</v>
      </c>
      <c r="Z133" s="108"/>
      <c r="AA133" s="108"/>
      <c r="AB133" s="146"/>
      <c r="AC133" s="147" t="s">
        <v>406</v>
      </c>
      <c r="AD133" s="112">
        <v>0</v>
      </c>
      <c r="AE133" s="113">
        <v>0</v>
      </c>
      <c r="AF133" s="111">
        <f t="shared" si="13"/>
        <v>0</v>
      </c>
      <c r="AG133" s="113">
        <v>0</v>
      </c>
      <c r="AH133" s="113">
        <v>0</v>
      </c>
      <c r="AI133" s="115">
        <f t="shared" si="14"/>
        <v>0</v>
      </c>
      <c r="AJ133" s="108">
        <f t="shared" si="15"/>
        <v>0</v>
      </c>
      <c r="AK133" s="108">
        <f t="shared" si="16"/>
        <v>0</v>
      </c>
      <c r="AL133" s="115">
        <f t="shared" si="17"/>
        <v>0</v>
      </c>
      <c r="AM133" s="113" t="s">
        <v>407</v>
      </c>
      <c r="AN133" s="113">
        <v>0</v>
      </c>
      <c r="AO133" s="156">
        <v>0</v>
      </c>
      <c r="AP133" s="149" t="s">
        <v>511</v>
      </c>
      <c r="AQ133" s="150" t="s">
        <v>512</v>
      </c>
    </row>
    <row r="134" spans="1:43" ht="30.75" customHeight="1" x14ac:dyDescent="0.15">
      <c r="A134" s="158" t="s">
        <v>415</v>
      </c>
      <c r="B134" s="109" t="s">
        <v>519</v>
      </c>
      <c r="C134" s="109" t="s">
        <v>526</v>
      </c>
      <c r="D134" s="185" t="s">
        <v>464</v>
      </c>
      <c r="E134" s="109" t="str">
        <f t="shared" si="11"/>
        <v xml:space="preserve">I.1.A.1      </v>
      </c>
      <c r="F134" s="109" t="s">
        <v>240</v>
      </c>
      <c r="G134" s="109"/>
      <c r="H134" s="109"/>
      <c r="I134" s="109"/>
      <c r="J134" s="109"/>
      <c r="K134" s="109"/>
      <c r="L134" s="109"/>
      <c r="M134" s="109" t="s">
        <v>402</v>
      </c>
      <c r="N134" s="109" t="s">
        <v>403</v>
      </c>
      <c r="O134" s="139" t="s">
        <v>404</v>
      </c>
      <c r="P134" s="109" t="s">
        <v>414</v>
      </c>
      <c r="Q134" s="153">
        <v>31</v>
      </c>
      <c r="R134" s="114"/>
      <c r="S134" s="109"/>
      <c r="T134" s="109"/>
      <c r="U134" s="109"/>
      <c r="V134" s="151"/>
      <c r="W134" s="107"/>
      <c r="X134" s="108"/>
      <c r="Y134" s="110">
        <f t="shared" si="12"/>
        <v>0</v>
      </c>
      <c r="Z134" s="108"/>
      <c r="AA134" s="108"/>
      <c r="AB134" s="146"/>
      <c r="AC134" s="147" t="s">
        <v>406</v>
      </c>
      <c r="AD134" s="112">
        <v>0</v>
      </c>
      <c r="AE134" s="113">
        <v>0</v>
      </c>
      <c r="AF134" s="111">
        <f t="shared" si="13"/>
        <v>0</v>
      </c>
      <c r="AG134" s="113">
        <v>0</v>
      </c>
      <c r="AH134" s="113">
        <v>0</v>
      </c>
      <c r="AI134" s="115">
        <f t="shared" si="14"/>
        <v>0</v>
      </c>
      <c r="AJ134" s="108">
        <f t="shared" si="15"/>
        <v>0</v>
      </c>
      <c r="AK134" s="108">
        <f t="shared" si="16"/>
        <v>0</v>
      </c>
      <c r="AL134" s="115">
        <f t="shared" si="17"/>
        <v>0</v>
      </c>
      <c r="AM134" s="113" t="s">
        <v>407</v>
      </c>
      <c r="AN134" s="113">
        <v>0</v>
      </c>
      <c r="AO134" s="156">
        <v>0</v>
      </c>
      <c r="AP134" s="149" t="s">
        <v>511</v>
      </c>
      <c r="AQ134" s="150" t="s">
        <v>512</v>
      </c>
    </row>
    <row r="135" spans="1:43" ht="45" customHeight="1" x14ac:dyDescent="0.15">
      <c r="A135" s="158" t="s">
        <v>415</v>
      </c>
      <c r="B135" s="109" t="s">
        <v>519</v>
      </c>
      <c r="C135" s="109" t="s">
        <v>526</v>
      </c>
      <c r="D135" s="185" t="s">
        <v>465</v>
      </c>
      <c r="E135" s="109" t="str">
        <f t="shared" si="11"/>
        <v xml:space="preserve">I.1.A.1      </v>
      </c>
      <c r="F135" s="109" t="s">
        <v>240</v>
      </c>
      <c r="G135" s="109"/>
      <c r="H135" s="109"/>
      <c r="I135" s="109"/>
      <c r="J135" s="109"/>
      <c r="K135" s="109"/>
      <c r="L135" s="109"/>
      <c r="M135" s="109" t="s">
        <v>402</v>
      </c>
      <c r="N135" s="109" t="s">
        <v>403</v>
      </c>
      <c r="O135" s="139" t="s">
        <v>404</v>
      </c>
      <c r="P135" s="109" t="s">
        <v>414</v>
      </c>
      <c r="Q135" s="153">
        <v>31</v>
      </c>
      <c r="R135" s="114"/>
      <c r="S135" s="109"/>
      <c r="T135" s="109"/>
      <c r="U135" s="109"/>
      <c r="V135" s="151"/>
      <c r="W135" s="107"/>
      <c r="X135" s="108"/>
      <c r="Y135" s="110">
        <f t="shared" si="12"/>
        <v>0</v>
      </c>
      <c r="Z135" s="108"/>
      <c r="AA135" s="108"/>
      <c r="AB135" s="146"/>
      <c r="AC135" s="147" t="s">
        <v>406</v>
      </c>
      <c r="AD135" s="112">
        <v>0</v>
      </c>
      <c r="AE135" s="113">
        <v>0</v>
      </c>
      <c r="AF135" s="111">
        <f t="shared" si="13"/>
        <v>0</v>
      </c>
      <c r="AG135" s="113">
        <v>0</v>
      </c>
      <c r="AH135" s="113">
        <v>0</v>
      </c>
      <c r="AI135" s="115">
        <f t="shared" si="14"/>
        <v>0</v>
      </c>
      <c r="AJ135" s="108">
        <f t="shared" si="15"/>
        <v>0</v>
      </c>
      <c r="AK135" s="108">
        <f t="shared" si="16"/>
        <v>0</v>
      </c>
      <c r="AL135" s="115">
        <f t="shared" si="17"/>
        <v>0</v>
      </c>
      <c r="AM135" s="113" t="s">
        <v>407</v>
      </c>
      <c r="AN135" s="113">
        <v>0</v>
      </c>
      <c r="AO135" s="156">
        <v>0</v>
      </c>
      <c r="AP135" s="149" t="s">
        <v>511</v>
      </c>
      <c r="AQ135" s="150" t="s">
        <v>512</v>
      </c>
    </row>
    <row r="136" spans="1:43" ht="30.75" customHeight="1" x14ac:dyDescent="0.15">
      <c r="A136" s="158" t="s">
        <v>415</v>
      </c>
      <c r="B136" s="109" t="s">
        <v>519</v>
      </c>
      <c r="C136" s="109" t="s">
        <v>526</v>
      </c>
      <c r="D136" s="185" t="s">
        <v>466</v>
      </c>
      <c r="E136" s="109" t="str">
        <f t="shared" si="11"/>
        <v xml:space="preserve">I.1.A.1      </v>
      </c>
      <c r="F136" s="109" t="s">
        <v>240</v>
      </c>
      <c r="G136" s="109"/>
      <c r="H136" s="109"/>
      <c r="I136" s="109"/>
      <c r="J136" s="109"/>
      <c r="K136" s="109"/>
      <c r="L136" s="109"/>
      <c r="M136" s="109" t="s">
        <v>402</v>
      </c>
      <c r="N136" s="109" t="s">
        <v>403</v>
      </c>
      <c r="O136" s="139" t="s">
        <v>404</v>
      </c>
      <c r="P136" s="109" t="s">
        <v>414</v>
      </c>
      <c r="Q136" s="153">
        <v>31</v>
      </c>
      <c r="R136" s="114"/>
      <c r="S136" s="109"/>
      <c r="T136" s="109"/>
      <c r="U136" s="109"/>
      <c r="V136" s="151"/>
      <c r="W136" s="107"/>
      <c r="X136" s="108"/>
      <c r="Y136" s="110">
        <f t="shared" si="12"/>
        <v>0</v>
      </c>
      <c r="Z136" s="108"/>
      <c r="AA136" s="108"/>
      <c r="AB136" s="146"/>
      <c r="AC136" s="147" t="s">
        <v>406</v>
      </c>
      <c r="AD136" s="112">
        <v>0</v>
      </c>
      <c r="AE136" s="113">
        <v>0</v>
      </c>
      <c r="AF136" s="111">
        <f t="shared" si="13"/>
        <v>0</v>
      </c>
      <c r="AG136" s="113">
        <v>0</v>
      </c>
      <c r="AH136" s="113">
        <v>0</v>
      </c>
      <c r="AI136" s="115">
        <f t="shared" si="14"/>
        <v>0</v>
      </c>
      <c r="AJ136" s="108">
        <f t="shared" si="15"/>
        <v>0</v>
      </c>
      <c r="AK136" s="108">
        <f t="shared" si="16"/>
        <v>0</v>
      </c>
      <c r="AL136" s="115">
        <f t="shared" si="17"/>
        <v>0</v>
      </c>
      <c r="AM136" s="113" t="s">
        <v>407</v>
      </c>
      <c r="AN136" s="113">
        <v>0</v>
      </c>
      <c r="AO136" s="156">
        <v>0</v>
      </c>
      <c r="AP136" s="149" t="s">
        <v>511</v>
      </c>
      <c r="AQ136" s="150" t="s">
        <v>512</v>
      </c>
    </row>
    <row r="137" spans="1:43" ht="30.75" customHeight="1" x14ac:dyDescent="0.15">
      <c r="A137" s="158" t="s">
        <v>415</v>
      </c>
      <c r="B137" s="109" t="s">
        <v>519</v>
      </c>
      <c r="C137" s="109" t="s">
        <v>526</v>
      </c>
      <c r="D137" s="185" t="s">
        <v>467</v>
      </c>
      <c r="E137" s="109" t="str">
        <f t="shared" ref="E137:E200" si="18">+_xlfn.CONCAT(F137," ",G137," ",H137, " ",I137," ",J137," ",K137," ",L137)</f>
        <v xml:space="preserve">I.1.A.1      </v>
      </c>
      <c r="F137" s="109" t="s">
        <v>240</v>
      </c>
      <c r="G137" s="109"/>
      <c r="H137" s="109"/>
      <c r="I137" s="109"/>
      <c r="J137" s="109"/>
      <c r="K137" s="109"/>
      <c r="L137" s="109"/>
      <c r="M137" s="109" t="s">
        <v>402</v>
      </c>
      <c r="N137" s="109" t="s">
        <v>403</v>
      </c>
      <c r="O137" s="139" t="s">
        <v>404</v>
      </c>
      <c r="P137" s="109" t="s">
        <v>414</v>
      </c>
      <c r="Q137" s="153">
        <v>31</v>
      </c>
      <c r="R137" s="114"/>
      <c r="S137" s="109"/>
      <c r="T137" s="109"/>
      <c r="U137" s="109"/>
      <c r="V137" s="151"/>
      <c r="W137" s="107"/>
      <c r="X137" s="108"/>
      <c r="Y137" s="110">
        <f t="shared" si="12"/>
        <v>0</v>
      </c>
      <c r="Z137" s="108"/>
      <c r="AA137" s="108"/>
      <c r="AB137" s="146"/>
      <c r="AC137" s="147" t="s">
        <v>406</v>
      </c>
      <c r="AD137" s="112">
        <v>0</v>
      </c>
      <c r="AE137" s="113">
        <v>0</v>
      </c>
      <c r="AF137" s="111">
        <f t="shared" si="13"/>
        <v>0</v>
      </c>
      <c r="AG137" s="113">
        <v>0</v>
      </c>
      <c r="AH137" s="113">
        <v>0</v>
      </c>
      <c r="AI137" s="115">
        <f t="shared" si="14"/>
        <v>0</v>
      </c>
      <c r="AJ137" s="108">
        <f t="shared" si="15"/>
        <v>0</v>
      </c>
      <c r="AK137" s="108">
        <f t="shared" si="16"/>
        <v>0</v>
      </c>
      <c r="AL137" s="115">
        <f t="shared" si="17"/>
        <v>0</v>
      </c>
      <c r="AM137" s="113" t="s">
        <v>407</v>
      </c>
      <c r="AN137" s="113">
        <v>0</v>
      </c>
      <c r="AO137" s="156">
        <v>0</v>
      </c>
      <c r="AP137" s="149" t="s">
        <v>511</v>
      </c>
      <c r="AQ137" s="150" t="s">
        <v>512</v>
      </c>
    </row>
    <row r="138" spans="1:43" ht="30.75" customHeight="1" x14ac:dyDescent="0.15">
      <c r="A138" s="158" t="s">
        <v>415</v>
      </c>
      <c r="B138" s="109" t="s">
        <v>519</v>
      </c>
      <c r="C138" s="109" t="s">
        <v>526</v>
      </c>
      <c r="D138" s="185" t="s">
        <v>468</v>
      </c>
      <c r="E138" s="109" t="str">
        <f t="shared" si="18"/>
        <v xml:space="preserve">I.1.A.1      </v>
      </c>
      <c r="F138" s="109" t="s">
        <v>240</v>
      </c>
      <c r="G138" s="109"/>
      <c r="H138" s="109"/>
      <c r="I138" s="109"/>
      <c r="J138" s="109"/>
      <c r="K138" s="109"/>
      <c r="L138" s="109"/>
      <c r="M138" s="109" t="s">
        <v>402</v>
      </c>
      <c r="N138" s="109" t="s">
        <v>403</v>
      </c>
      <c r="O138" s="139" t="s">
        <v>404</v>
      </c>
      <c r="P138" s="109" t="s">
        <v>414</v>
      </c>
      <c r="Q138" s="153">
        <v>31</v>
      </c>
      <c r="R138" s="114"/>
      <c r="S138" s="109"/>
      <c r="T138" s="109"/>
      <c r="U138" s="109"/>
      <c r="V138" s="151"/>
      <c r="W138" s="107"/>
      <c r="X138" s="108"/>
      <c r="Y138" s="110">
        <f t="shared" si="12"/>
        <v>0</v>
      </c>
      <c r="Z138" s="108"/>
      <c r="AA138" s="108"/>
      <c r="AB138" s="146"/>
      <c r="AC138" s="147" t="s">
        <v>406</v>
      </c>
      <c r="AD138" s="112">
        <v>0</v>
      </c>
      <c r="AE138" s="113">
        <v>0</v>
      </c>
      <c r="AF138" s="111">
        <f t="shared" si="13"/>
        <v>0</v>
      </c>
      <c r="AG138" s="113">
        <v>0</v>
      </c>
      <c r="AH138" s="113">
        <v>0</v>
      </c>
      <c r="AI138" s="115">
        <f t="shared" si="14"/>
        <v>0</v>
      </c>
      <c r="AJ138" s="108">
        <f t="shared" si="15"/>
        <v>0</v>
      </c>
      <c r="AK138" s="108">
        <f t="shared" si="16"/>
        <v>0</v>
      </c>
      <c r="AL138" s="115">
        <f t="shared" si="17"/>
        <v>0</v>
      </c>
      <c r="AM138" s="113" t="s">
        <v>407</v>
      </c>
      <c r="AN138" s="113">
        <v>0</v>
      </c>
      <c r="AO138" s="156">
        <v>0</v>
      </c>
      <c r="AP138" s="149" t="s">
        <v>511</v>
      </c>
      <c r="AQ138" s="150" t="s">
        <v>512</v>
      </c>
    </row>
    <row r="139" spans="1:43" ht="30.75" customHeight="1" x14ac:dyDescent="0.15">
      <c r="A139" s="158" t="s">
        <v>415</v>
      </c>
      <c r="B139" s="109" t="s">
        <v>519</v>
      </c>
      <c r="C139" s="109" t="s">
        <v>526</v>
      </c>
      <c r="D139" s="185" t="s">
        <v>469</v>
      </c>
      <c r="E139" s="109" t="str">
        <f t="shared" si="18"/>
        <v xml:space="preserve">I.1.A.1      </v>
      </c>
      <c r="F139" s="109" t="s">
        <v>240</v>
      </c>
      <c r="G139" s="109"/>
      <c r="H139" s="109"/>
      <c r="I139" s="109"/>
      <c r="J139" s="109"/>
      <c r="K139" s="109"/>
      <c r="L139" s="109"/>
      <c r="M139" s="109" t="s">
        <v>402</v>
      </c>
      <c r="N139" s="109" t="s">
        <v>403</v>
      </c>
      <c r="O139" s="139" t="s">
        <v>404</v>
      </c>
      <c r="P139" s="109" t="s">
        <v>414</v>
      </c>
      <c r="Q139" s="153">
        <v>31</v>
      </c>
      <c r="R139" s="114"/>
      <c r="S139" s="109"/>
      <c r="T139" s="109"/>
      <c r="U139" s="109"/>
      <c r="V139" s="151"/>
      <c r="W139" s="107"/>
      <c r="X139" s="108"/>
      <c r="Y139" s="110">
        <f t="shared" si="12"/>
        <v>0</v>
      </c>
      <c r="Z139" s="108"/>
      <c r="AA139" s="108"/>
      <c r="AB139" s="146"/>
      <c r="AC139" s="147" t="s">
        <v>406</v>
      </c>
      <c r="AD139" s="112">
        <v>0</v>
      </c>
      <c r="AE139" s="113">
        <v>0</v>
      </c>
      <c r="AF139" s="111">
        <f t="shared" si="13"/>
        <v>0</v>
      </c>
      <c r="AG139" s="113">
        <v>0</v>
      </c>
      <c r="AH139" s="113">
        <v>0</v>
      </c>
      <c r="AI139" s="115">
        <f t="shared" si="14"/>
        <v>0</v>
      </c>
      <c r="AJ139" s="108">
        <f t="shared" si="15"/>
        <v>0</v>
      </c>
      <c r="AK139" s="108">
        <f t="shared" si="16"/>
        <v>0</v>
      </c>
      <c r="AL139" s="115">
        <f t="shared" si="17"/>
        <v>0</v>
      </c>
      <c r="AM139" s="113" t="s">
        <v>407</v>
      </c>
      <c r="AN139" s="113">
        <v>0</v>
      </c>
      <c r="AO139" s="156">
        <v>0</v>
      </c>
      <c r="AP139" s="149" t="s">
        <v>511</v>
      </c>
      <c r="AQ139" s="150" t="s">
        <v>512</v>
      </c>
    </row>
    <row r="140" spans="1:43" ht="30.75" customHeight="1" x14ac:dyDescent="0.15">
      <c r="A140" s="158" t="s">
        <v>415</v>
      </c>
      <c r="B140" s="109" t="s">
        <v>519</v>
      </c>
      <c r="C140" s="109" t="s">
        <v>526</v>
      </c>
      <c r="D140" s="185" t="s">
        <v>470</v>
      </c>
      <c r="E140" s="109" t="str">
        <f t="shared" si="18"/>
        <v xml:space="preserve">I.1.A.1      </v>
      </c>
      <c r="F140" s="109" t="s">
        <v>240</v>
      </c>
      <c r="G140" s="109"/>
      <c r="H140" s="109"/>
      <c r="I140" s="109"/>
      <c r="J140" s="109"/>
      <c r="K140" s="109"/>
      <c r="L140" s="109"/>
      <c r="M140" s="109" t="s">
        <v>402</v>
      </c>
      <c r="N140" s="109" t="s">
        <v>403</v>
      </c>
      <c r="O140" s="139" t="s">
        <v>404</v>
      </c>
      <c r="P140" s="109" t="s">
        <v>414</v>
      </c>
      <c r="Q140" s="153">
        <v>31</v>
      </c>
      <c r="R140" s="114"/>
      <c r="S140" s="109"/>
      <c r="T140" s="109"/>
      <c r="U140" s="109"/>
      <c r="V140" s="151"/>
      <c r="W140" s="107"/>
      <c r="X140" s="108"/>
      <c r="Y140" s="110">
        <f t="shared" si="12"/>
        <v>0</v>
      </c>
      <c r="Z140" s="108"/>
      <c r="AA140" s="108"/>
      <c r="AB140" s="146"/>
      <c r="AC140" s="147" t="s">
        <v>406</v>
      </c>
      <c r="AD140" s="112">
        <v>0</v>
      </c>
      <c r="AE140" s="113">
        <v>0</v>
      </c>
      <c r="AF140" s="111">
        <f t="shared" si="13"/>
        <v>0</v>
      </c>
      <c r="AG140" s="113">
        <v>0</v>
      </c>
      <c r="AH140" s="113">
        <v>0</v>
      </c>
      <c r="AI140" s="115">
        <f t="shared" si="14"/>
        <v>0</v>
      </c>
      <c r="AJ140" s="108">
        <f t="shared" si="15"/>
        <v>0</v>
      </c>
      <c r="AK140" s="108">
        <f t="shared" si="16"/>
        <v>0</v>
      </c>
      <c r="AL140" s="115">
        <f t="shared" si="17"/>
        <v>0</v>
      </c>
      <c r="AM140" s="113" t="s">
        <v>407</v>
      </c>
      <c r="AN140" s="113">
        <v>0</v>
      </c>
      <c r="AO140" s="156">
        <v>0</v>
      </c>
      <c r="AP140" s="149" t="s">
        <v>511</v>
      </c>
      <c r="AQ140" s="150" t="s">
        <v>512</v>
      </c>
    </row>
    <row r="141" spans="1:43" ht="30.75" customHeight="1" x14ac:dyDescent="0.15">
      <c r="A141" s="158" t="s">
        <v>415</v>
      </c>
      <c r="B141" s="109" t="s">
        <v>519</v>
      </c>
      <c r="C141" s="109" t="s">
        <v>526</v>
      </c>
      <c r="D141" s="185" t="s">
        <v>471</v>
      </c>
      <c r="E141" s="109" t="str">
        <f t="shared" si="18"/>
        <v xml:space="preserve">I.1.A.1      </v>
      </c>
      <c r="F141" s="109" t="s">
        <v>240</v>
      </c>
      <c r="G141" s="109"/>
      <c r="H141" s="109"/>
      <c r="I141" s="109"/>
      <c r="J141" s="109"/>
      <c r="K141" s="109"/>
      <c r="L141" s="109"/>
      <c r="M141" s="109" t="s">
        <v>402</v>
      </c>
      <c r="N141" s="109" t="s">
        <v>403</v>
      </c>
      <c r="O141" s="139" t="s">
        <v>404</v>
      </c>
      <c r="P141" s="109" t="s">
        <v>414</v>
      </c>
      <c r="Q141" s="153">
        <v>31</v>
      </c>
      <c r="R141" s="114"/>
      <c r="S141" s="109"/>
      <c r="T141" s="109"/>
      <c r="U141" s="109"/>
      <c r="V141" s="151"/>
      <c r="W141" s="107"/>
      <c r="X141" s="108"/>
      <c r="Y141" s="110">
        <f t="shared" si="12"/>
        <v>0</v>
      </c>
      <c r="Z141" s="108"/>
      <c r="AA141" s="108"/>
      <c r="AB141" s="146"/>
      <c r="AC141" s="147" t="s">
        <v>406</v>
      </c>
      <c r="AD141" s="112">
        <v>0</v>
      </c>
      <c r="AE141" s="113">
        <v>0</v>
      </c>
      <c r="AF141" s="111">
        <f t="shared" si="13"/>
        <v>0</v>
      </c>
      <c r="AG141" s="113">
        <v>0</v>
      </c>
      <c r="AH141" s="113">
        <v>0</v>
      </c>
      <c r="AI141" s="115">
        <f t="shared" si="14"/>
        <v>0</v>
      </c>
      <c r="AJ141" s="108">
        <f t="shared" si="15"/>
        <v>0</v>
      </c>
      <c r="AK141" s="108">
        <f t="shared" si="16"/>
        <v>0</v>
      </c>
      <c r="AL141" s="115">
        <f t="shared" si="17"/>
        <v>0</v>
      </c>
      <c r="AM141" s="113" t="s">
        <v>407</v>
      </c>
      <c r="AN141" s="113">
        <v>0</v>
      </c>
      <c r="AO141" s="156">
        <v>0</v>
      </c>
      <c r="AP141" s="149" t="s">
        <v>511</v>
      </c>
      <c r="AQ141" s="150" t="s">
        <v>512</v>
      </c>
    </row>
    <row r="142" spans="1:43" ht="30.75" customHeight="1" x14ac:dyDescent="0.15">
      <c r="A142" s="158" t="s">
        <v>415</v>
      </c>
      <c r="B142" s="109" t="s">
        <v>519</v>
      </c>
      <c r="C142" s="109" t="s">
        <v>526</v>
      </c>
      <c r="D142" s="185" t="s">
        <v>472</v>
      </c>
      <c r="E142" s="109" t="str">
        <f t="shared" si="18"/>
        <v xml:space="preserve">I.1.A.1      </v>
      </c>
      <c r="F142" s="109" t="s">
        <v>240</v>
      </c>
      <c r="G142" s="109"/>
      <c r="H142" s="109"/>
      <c r="I142" s="109"/>
      <c r="J142" s="109"/>
      <c r="K142" s="109"/>
      <c r="L142" s="109"/>
      <c r="M142" s="109" t="s">
        <v>402</v>
      </c>
      <c r="N142" s="109" t="s">
        <v>403</v>
      </c>
      <c r="O142" s="139" t="s">
        <v>404</v>
      </c>
      <c r="P142" s="109" t="s">
        <v>414</v>
      </c>
      <c r="Q142" s="153">
        <v>31</v>
      </c>
      <c r="R142" s="114"/>
      <c r="S142" s="109"/>
      <c r="T142" s="109"/>
      <c r="U142" s="109"/>
      <c r="V142" s="151"/>
      <c r="W142" s="107"/>
      <c r="X142" s="108"/>
      <c r="Y142" s="110">
        <f t="shared" si="12"/>
        <v>0</v>
      </c>
      <c r="Z142" s="108"/>
      <c r="AA142" s="108"/>
      <c r="AB142" s="146"/>
      <c r="AC142" s="147" t="s">
        <v>406</v>
      </c>
      <c r="AD142" s="112">
        <v>0</v>
      </c>
      <c r="AE142" s="113">
        <v>0</v>
      </c>
      <c r="AF142" s="111">
        <f t="shared" si="13"/>
        <v>0</v>
      </c>
      <c r="AG142" s="113">
        <v>0</v>
      </c>
      <c r="AH142" s="113">
        <v>0</v>
      </c>
      <c r="AI142" s="115">
        <f t="shared" si="14"/>
        <v>0</v>
      </c>
      <c r="AJ142" s="108">
        <f t="shared" si="15"/>
        <v>0</v>
      </c>
      <c r="AK142" s="108">
        <f t="shared" si="16"/>
        <v>0</v>
      </c>
      <c r="AL142" s="115">
        <f t="shared" si="17"/>
        <v>0</v>
      </c>
      <c r="AM142" s="113" t="s">
        <v>407</v>
      </c>
      <c r="AN142" s="113">
        <v>0</v>
      </c>
      <c r="AO142" s="156">
        <v>0</v>
      </c>
      <c r="AP142" s="149" t="s">
        <v>511</v>
      </c>
      <c r="AQ142" s="150" t="s">
        <v>512</v>
      </c>
    </row>
    <row r="143" spans="1:43" ht="30.75" customHeight="1" x14ac:dyDescent="0.15">
      <c r="A143" s="158" t="s">
        <v>415</v>
      </c>
      <c r="B143" s="109" t="s">
        <v>519</v>
      </c>
      <c r="C143" s="109" t="s">
        <v>526</v>
      </c>
      <c r="D143" s="185" t="s">
        <v>473</v>
      </c>
      <c r="E143" s="109" t="str">
        <f t="shared" si="18"/>
        <v xml:space="preserve">I.1.A.1      </v>
      </c>
      <c r="F143" s="109" t="s">
        <v>240</v>
      </c>
      <c r="G143" s="109"/>
      <c r="H143" s="109"/>
      <c r="I143" s="109"/>
      <c r="J143" s="109"/>
      <c r="K143" s="109"/>
      <c r="L143" s="109"/>
      <c r="M143" s="109" t="s">
        <v>402</v>
      </c>
      <c r="N143" s="109" t="s">
        <v>403</v>
      </c>
      <c r="O143" s="139" t="s">
        <v>404</v>
      </c>
      <c r="P143" s="109" t="s">
        <v>414</v>
      </c>
      <c r="Q143" s="153">
        <v>31</v>
      </c>
      <c r="R143" s="114"/>
      <c r="S143" s="109"/>
      <c r="T143" s="109"/>
      <c r="U143" s="109"/>
      <c r="V143" s="151"/>
      <c r="W143" s="107"/>
      <c r="X143" s="108"/>
      <c r="Y143" s="110">
        <f t="shared" si="12"/>
        <v>0</v>
      </c>
      <c r="Z143" s="108"/>
      <c r="AA143" s="108"/>
      <c r="AB143" s="146"/>
      <c r="AC143" s="147" t="s">
        <v>406</v>
      </c>
      <c r="AD143" s="112">
        <v>0</v>
      </c>
      <c r="AE143" s="113">
        <v>0</v>
      </c>
      <c r="AF143" s="111">
        <f t="shared" si="13"/>
        <v>0</v>
      </c>
      <c r="AG143" s="113">
        <v>0</v>
      </c>
      <c r="AH143" s="113">
        <v>0</v>
      </c>
      <c r="AI143" s="115">
        <f t="shared" si="14"/>
        <v>0</v>
      </c>
      <c r="AJ143" s="108">
        <f t="shared" si="15"/>
        <v>0</v>
      </c>
      <c r="AK143" s="108">
        <f t="shared" si="16"/>
        <v>0</v>
      </c>
      <c r="AL143" s="115">
        <f t="shared" si="17"/>
        <v>0</v>
      </c>
      <c r="AM143" s="113" t="s">
        <v>407</v>
      </c>
      <c r="AN143" s="113">
        <v>0</v>
      </c>
      <c r="AO143" s="156">
        <v>0</v>
      </c>
      <c r="AP143" s="149" t="s">
        <v>511</v>
      </c>
      <c r="AQ143" s="150" t="s">
        <v>512</v>
      </c>
    </row>
    <row r="144" spans="1:43" ht="30.75" customHeight="1" x14ac:dyDescent="0.15">
      <c r="A144" s="158" t="s">
        <v>415</v>
      </c>
      <c r="B144" s="109" t="s">
        <v>519</v>
      </c>
      <c r="C144" s="109" t="s">
        <v>526</v>
      </c>
      <c r="D144" s="185" t="s">
        <v>474</v>
      </c>
      <c r="E144" s="109" t="str">
        <f t="shared" si="18"/>
        <v xml:space="preserve">I.1.A.1      </v>
      </c>
      <c r="F144" s="109" t="s">
        <v>240</v>
      </c>
      <c r="G144" s="109"/>
      <c r="H144" s="109"/>
      <c r="I144" s="109"/>
      <c r="J144" s="109"/>
      <c r="K144" s="109"/>
      <c r="L144" s="109"/>
      <c r="M144" s="109" t="s">
        <v>402</v>
      </c>
      <c r="N144" s="109" t="s">
        <v>403</v>
      </c>
      <c r="O144" s="139" t="s">
        <v>404</v>
      </c>
      <c r="P144" s="109" t="s">
        <v>414</v>
      </c>
      <c r="Q144" s="153">
        <v>31</v>
      </c>
      <c r="R144" s="114"/>
      <c r="S144" s="109"/>
      <c r="T144" s="109"/>
      <c r="U144" s="109"/>
      <c r="V144" s="151"/>
      <c r="W144" s="107"/>
      <c r="X144" s="108"/>
      <c r="Y144" s="110">
        <f t="shared" si="12"/>
        <v>0</v>
      </c>
      <c r="Z144" s="108"/>
      <c r="AA144" s="108"/>
      <c r="AB144" s="146"/>
      <c r="AC144" s="147" t="s">
        <v>406</v>
      </c>
      <c r="AD144" s="112">
        <v>0</v>
      </c>
      <c r="AE144" s="113">
        <v>0</v>
      </c>
      <c r="AF144" s="111">
        <f t="shared" si="13"/>
        <v>0</v>
      </c>
      <c r="AG144" s="113">
        <v>0</v>
      </c>
      <c r="AH144" s="113">
        <v>0</v>
      </c>
      <c r="AI144" s="115">
        <f t="shared" si="14"/>
        <v>0</v>
      </c>
      <c r="AJ144" s="108">
        <f t="shared" si="15"/>
        <v>0</v>
      </c>
      <c r="AK144" s="108">
        <f t="shared" si="16"/>
        <v>0</v>
      </c>
      <c r="AL144" s="115">
        <f t="shared" si="17"/>
        <v>0</v>
      </c>
      <c r="AM144" s="113" t="s">
        <v>407</v>
      </c>
      <c r="AN144" s="113">
        <v>0</v>
      </c>
      <c r="AO144" s="156">
        <v>0</v>
      </c>
      <c r="AP144" s="149" t="s">
        <v>511</v>
      </c>
      <c r="AQ144" s="150" t="s">
        <v>512</v>
      </c>
    </row>
    <row r="145" spans="1:43" ht="30.75" customHeight="1" x14ac:dyDescent="0.15">
      <c r="A145" s="158" t="s">
        <v>415</v>
      </c>
      <c r="B145" s="109" t="s">
        <v>519</v>
      </c>
      <c r="C145" s="109" t="s">
        <v>526</v>
      </c>
      <c r="D145" s="185" t="s">
        <v>475</v>
      </c>
      <c r="E145" s="109" t="str">
        <f t="shared" si="18"/>
        <v xml:space="preserve">I.1.A.1      </v>
      </c>
      <c r="F145" s="109" t="s">
        <v>240</v>
      </c>
      <c r="G145" s="109"/>
      <c r="H145" s="109"/>
      <c r="I145" s="109"/>
      <c r="J145" s="109"/>
      <c r="K145" s="109"/>
      <c r="L145" s="109"/>
      <c r="M145" s="109" t="s">
        <v>402</v>
      </c>
      <c r="N145" s="109" t="s">
        <v>403</v>
      </c>
      <c r="O145" s="139" t="s">
        <v>404</v>
      </c>
      <c r="P145" s="109" t="s">
        <v>414</v>
      </c>
      <c r="Q145" s="153">
        <v>31</v>
      </c>
      <c r="R145" s="114"/>
      <c r="S145" s="109"/>
      <c r="T145" s="109"/>
      <c r="U145" s="109"/>
      <c r="V145" s="151"/>
      <c r="W145" s="107"/>
      <c r="X145" s="108"/>
      <c r="Y145" s="110">
        <f t="shared" si="12"/>
        <v>0</v>
      </c>
      <c r="Z145" s="108"/>
      <c r="AA145" s="108"/>
      <c r="AB145" s="146"/>
      <c r="AC145" s="147" t="s">
        <v>406</v>
      </c>
      <c r="AD145" s="112">
        <v>0</v>
      </c>
      <c r="AE145" s="113">
        <v>0</v>
      </c>
      <c r="AF145" s="111">
        <f t="shared" si="13"/>
        <v>0</v>
      </c>
      <c r="AG145" s="113">
        <v>0</v>
      </c>
      <c r="AH145" s="113">
        <v>0</v>
      </c>
      <c r="AI145" s="115">
        <f t="shared" si="14"/>
        <v>0</v>
      </c>
      <c r="AJ145" s="108">
        <f t="shared" si="15"/>
        <v>0</v>
      </c>
      <c r="AK145" s="108">
        <f t="shared" si="16"/>
        <v>0</v>
      </c>
      <c r="AL145" s="115">
        <f t="shared" si="17"/>
        <v>0</v>
      </c>
      <c r="AM145" s="113" t="s">
        <v>407</v>
      </c>
      <c r="AN145" s="113">
        <v>0</v>
      </c>
      <c r="AO145" s="156">
        <v>0</v>
      </c>
      <c r="AP145" s="149" t="s">
        <v>511</v>
      </c>
      <c r="AQ145" s="150" t="s">
        <v>512</v>
      </c>
    </row>
    <row r="146" spans="1:43" ht="30.75" customHeight="1" x14ac:dyDescent="0.15">
      <c r="A146" s="158" t="s">
        <v>415</v>
      </c>
      <c r="B146" s="109" t="s">
        <v>519</v>
      </c>
      <c r="C146" s="109" t="s">
        <v>526</v>
      </c>
      <c r="D146" s="185" t="s">
        <v>476</v>
      </c>
      <c r="E146" s="109" t="str">
        <f t="shared" si="18"/>
        <v xml:space="preserve">I.1.A.1      </v>
      </c>
      <c r="F146" s="109" t="s">
        <v>240</v>
      </c>
      <c r="G146" s="109"/>
      <c r="H146" s="109"/>
      <c r="I146" s="109"/>
      <c r="J146" s="109"/>
      <c r="K146" s="109"/>
      <c r="L146" s="109"/>
      <c r="M146" s="109" t="s">
        <v>402</v>
      </c>
      <c r="N146" s="109" t="s">
        <v>403</v>
      </c>
      <c r="O146" s="139" t="s">
        <v>404</v>
      </c>
      <c r="P146" s="109" t="s">
        <v>414</v>
      </c>
      <c r="Q146" s="153">
        <v>31</v>
      </c>
      <c r="R146" s="114"/>
      <c r="S146" s="109"/>
      <c r="T146" s="109"/>
      <c r="U146" s="109"/>
      <c r="V146" s="151"/>
      <c r="W146" s="107"/>
      <c r="X146" s="108"/>
      <c r="Y146" s="110">
        <f t="shared" si="12"/>
        <v>0</v>
      </c>
      <c r="Z146" s="108"/>
      <c r="AA146" s="108"/>
      <c r="AB146" s="146"/>
      <c r="AC146" s="147" t="s">
        <v>406</v>
      </c>
      <c r="AD146" s="112">
        <v>0</v>
      </c>
      <c r="AE146" s="113">
        <v>0</v>
      </c>
      <c r="AF146" s="111">
        <f t="shared" si="13"/>
        <v>0</v>
      </c>
      <c r="AG146" s="113">
        <v>0</v>
      </c>
      <c r="AH146" s="113">
        <v>0</v>
      </c>
      <c r="AI146" s="115">
        <f t="shared" si="14"/>
        <v>0</v>
      </c>
      <c r="AJ146" s="108">
        <f t="shared" si="15"/>
        <v>0</v>
      </c>
      <c r="AK146" s="108">
        <f t="shared" si="16"/>
        <v>0</v>
      </c>
      <c r="AL146" s="115">
        <f t="shared" si="17"/>
        <v>0</v>
      </c>
      <c r="AM146" s="113" t="s">
        <v>407</v>
      </c>
      <c r="AN146" s="113">
        <v>0</v>
      </c>
      <c r="AO146" s="156">
        <v>0</v>
      </c>
      <c r="AP146" s="149" t="s">
        <v>511</v>
      </c>
      <c r="AQ146" s="150" t="s">
        <v>512</v>
      </c>
    </row>
    <row r="147" spans="1:43" ht="30.75" customHeight="1" x14ac:dyDescent="0.15">
      <c r="A147" s="158" t="s">
        <v>415</v>
      </c>
      <c r="B147" s="109" t="s">
        <v>519</v>
      </c>
      <c r="C147" s="109" t="s">
        <v>526</v>
      </c>
      <c r="D147" s="185" t="s">
        <v>477</v>
      </c>
      <c r="E147" s="109" t="str">
        <f t="shared" si="18"/>
        <v xml:space="preserve">I.1.A.1      </v>
      </c>
      <c r="F147" s="109" t="s">
        <v>240</v>
      </c>
      <c r="G147" s="109"/>
      <c r="H147" s="109"/>
      <c r="I147" s="109"/>
      <c r="J147" s="109"/>
      <c r="K147" s="109"/>
      <c r="L147" s="109"/>
      <c r="M147" s="109" t="s">
        <v>402</v>
      </c>
      <c r="N147" s="109" t="s">
        <v>403</v>
      </c>
      <c r="O147" s="139" t="s">
        <v>404</v>
      </c>
      <c r="P147" s="109" t="s">
        <v>414</v>
      </c>
      <c r="Q147" s="153">
        <v>31</v>
      </c>
      <c r="R147" s="114"/>
      <c r="S147" s="109"/>
      <c r="T147" s="109"/>
      <c r="U147" s="109"/>
      <c r="V147" s="151"/>
      <c r="W147" s="107"/>
      <c r="X147" s="108"/>
      <c r="Y147" s="110">
        <f t="shared" si="12"/>
        <v>0</v>
      </c>
      <c r="Z147" s="108"/>
      <c r="AA147" s="108"/>
      <c r="AB147" s="146"/>
      <c r="AC147" s="147" t="s">
        <v>406</v>
      </c>
      <c r="AD147" s="112">
        <v>0</v>
      </c>
      <c r="AE147" s="113">
        <v>0</v>
      </c>
      <c r="AF147" s="111">
        <f t="shared" si="13"/>
        <v>0</v>
      </c>
      <c r="AG147" s="113">
        <v>0</v>
      </c>
      <c r="AH147" s="113">
        <v>0</v>
      </c>
      <c r="AI147" s="115">
        <f t="shared" si="14"/>
        <v>0</v>
      </c>
      <c r="AJ147" s="108">
        <f t="shared" si="15"/>
        <v>0</v>
      </c>
      <c r="AK147" s="108">
        <f t="shared" si="16"/>
        <v>0</v>
      </c>
      <c r="AL147" s="115">
        <f t="shared" si="17"/>
        <v>0</v>
      </c>
      <c r="AM147" s="113" t="s">
        <v>407</v>
      </c>
      <c r="AN147" s="113">
        <v>0</v>
      </c>
      <c r="AO147" s="156">
        <v>0</v>
      </c>
      <c r="AP147" s="149" t="s">
        <v>511</v>
      </c>
      <c r="AQ147" s="150" t="s">
        <v>512</v>
      </c>
    </row>
    <row r="148" spans="1:43" ht="30.75" customHeight="1" x14ac:dyDescent="0.15">
      <c r="A148" s="158" t="s">
        <v>415</v>
      </c>
      <c r="B148" s="109" t="s">
        <v>519</v>
      </c>
      <c r="C148" s="109" t="s">
        <v>526</v>
      </c>
      <c r="D148" s="185" t="s">
        <v>478</v>
      </c>
      <c r="E148" s="109" t="str">
        <f t="shared" si="18"/>
        <v xml:space="preserve">I.1.A.1      </v>
      </c>
      <c r="F148" s="109" t="s">
        <v>240</v>
      </c>
      <c r="G148" s="109"/>
      <c r="H148" s="109"/>
      <c r="I148" s="109"/>
      <c r="J148" s="109"/>
      <c r="K148" s="109"/>
      <c r="L148" s="109"/>
      <c r="M148" s="109" t="s">
        <v>402</v>
      </c>
      <c r="N148" s="109" t="s">
        <v>403</v>
      </c>
      <c r="O148" s="139" t="s">
        <v>404</v>
      </c>
      <c r="P148" s="109" t="s">
        <v>414</v>
      </c>
      <c r="Q148" s="153">
        <v>31</v>
      </c>
      <c r="R148" s="114"/>
      <c r="S148" s="109"/>
      <c r="T148" s="109"/>
      <c r="U148" s="109"/>
      <c r="V148" s="151"/>
      <c r="W148" s="107"/>
      <c r="X148" s="108"/>
      <c r="Y148" s="110">
        <f t="shared" ref="Y148:Y211" si="19">+W148+X148</f>
        <v>0</v>
      </c>
      <c r="Z148" s="108"/>
      <c r="AA148" s="108"/>
      <c r="AB148" s="146"/>
      <c r="AC148" s="147" t="s">
        <v>406</v>
      </c>
      <c r="AD148" s="112">
        <v>0</v>
      </c>
      <c r="AE148" s="113">
        <v>0</v>
      </c>
      <c r="AF148" s="111">
        <f t="shared" ref="AF148:AF211" si="20">+AD148+AE148</f>
        <v>0</v>
      </c>
      <c r="AG148" s="113">
        <v>0</v>
      </c>
      <c r="AH148" s="113">
        <v>0</v>
      </c>
      <c r="AI148" s="115">
        <f t="shared" ref="AI148:AI211" si="21">+AG148+AH148</f>
        <v>0</v>
      </c>
      <c r="AJ148" s="108">
        <f t="shared" ref="AJ148:AJ211" si="22">+AD148+AG148</f>
        <v>0</v>
      </c>
      <c r="AK148" s="108">
        <f t="shared" ref="AK148:AK211" si="23">+AE148+AH148</f>
        <v>0</v>
      </c>
      <c r="AL148" s="115">
        <f t="shared" ref="AL148:AL211" si="24">+AJ148+AK148</f>
        <v>0</v>
      </c>
      <c r="AM148" s="113" t="s">
        <v>407</v>
      </c>
      <c r="AN148" s="113">
        <v>0</v>
      </c>
      <c r="AO148" s="156">
        <v>0</v>
      </c>
      <c r="AP148" s="149" t="s">
        <v>511</v>
      </c>
      <c r="AQ148" s="150" t="s">
        <v>512</v>
      </c>
    </row>
    <row r="149" spans="1:43" ht="30.75" customHeight="1" x14ac:dyDescent="0.15">
      <c r="A149" s="158" t="s">
        <v>415</v>
      </c>
      <c r="B149" s="109" t="s">
        <v>519</v>
      </c>
      <c r="C149" s="109" t="s">
        <v>526</v>
      </c>
      <c r="D149" s="185" t="s">
        <v>479</v>
      </c>
      <c r="E149" s="109" t="str">
        <f t="shared" si="18"/>
        <v xml:space="preserve">I.1.A.1      </v>
      </c>
      <c r="F149" s="109" t="s">
        <v>240</v>
      </c>
      <c r="G149" s="109"/>
      <c r="H149" s="109"/>
      <c r="I149" s="109"/>
      <c r="J149" s="109"/>
      <c r="K149" s="109"/>
      <c r="L149" s="109"/>
      <c r="M149" s="109" t="s">
        <v>402</v>
      </c>
      <c r="N149" s="109" t="s">
        <v>403</v>
      </c>
      <c r="O149" s="139" t="s">
        <v>404</v>
      </c>
      <c r="P149" s="109" t="s">
        <v>414</v>
      </c>
      <c r="Q149" s="153">
        <v>31</v>
      </c>
      <c r="R149" s="114"/>
      <c r="S149" s="109"/>
      <c r="T149" s="109"/>
      <c r="U149" s="109"/>
      <c r="V149" s="151"/>
      <c r="W149" s="107"/>
      <c r="X149" s="108"/>
      <c r="Y149" s="110">
        <f t="shared" si="19"/>
        <v>0</v>
      </c>
      <c r="Z149" s="108"/>
      <c r="AA149" s="108"/>
      <c r="AB149" s="146"/>
      <c r="AC149" s="147" t="s">
        <v>406</v>
      </c>
      <c r="AD149" s="112">
        <v>0</v>
      </c>
      <c r="AE149" s="113">
        <v>0</v>
      </c>
      <c r="AF149" s="111">
        <f t="shared" si="20"/>
        <v>0</v>
      </c>
      <c r="AG149" s="113">
        <v>0</v>
      </c>
      <c r="AH149" s="113">
        <v>0</v>
      </c>
      <c r="AI149" s="115">
        <f t="shared" si="21"/>
        <v>0</v>
      </c>
      <c r="AJ149" s="108">
        <f t="shared" si="22"/>
        <v>0</v>
      </c>
      <c r="AK149" s="108">
        <f t="shared" si="23"/>
        <v>0</v>
      </c>
      <c r="AL149" s="115">
        <f t="shared" si="24"/>
        <v>0</v>
      </c>
      <c r="AM149" s="113" t="s">
        <v>407</v>
      </c>
      <c r="AN149" s="113">
        <v>0</v>
      </c>
      <c r="AO149" s="156">
        <v>0</v>
      </c>
      <c r="AP149" s="149" t="s">
        <v>511</v>
      </c>
      <c r="AQ149" s="150" t="s">
        <v>512</v>
      </c>
    </row>
    <row r="150" spans="1:43" ht="30.75" customHeight="1" x14ac:dyDescent="0.15">
      <c r="A150" s="158" t="s">
        <v>415</v>
      </c>
      <c r="B150" s="109" t="s">
        <v>519</v>
      </c>
      <c r="C150" s="109" t="s">
        <v>526</v>
      </c>
      <c r="D150" s="185" t="s">
        <v>480</v>
      </c>
      <c r="E150" s="109" t="str">
        <f t="shared" si="18"/>
        <v xml:space="preserve">I.1.A.1      </v>
      </c>
      <c r="F150" s="109" t="s">
        <v>240</v>
      </c>
      <c r="G150" s="109"/>
      <c r="H150" s="109"/>
      <c r="I150" s="109"/>
      <c r="J150" s="109"/>
      <c r="K150" s="109"/>
      <c r="L150" s="109"/>
      <c r="M150" s="109" t="s">
        <v>402</v>
      </c>
      <c r="N150" s="109" t="s">
        <v>403</v>
      </c>
      <c r="O150" s="139" t="s">
        <v>404</v>
      </c>
      <c r="P150" s="109" t="s">
        <v>414</v>
      </c>
      <c r="Q150" s="153">
        <v>31</v>
      </c>
      <c r="R150" s="114"/>
      <c r="S150" s="109"/>
      <c r="T150" s="109"/>
      <c r="U150" s="109"/>
      <c r="V150" s="151"/>
      <c r="W150" s="107"/>
      <c r="X150" s="108"/>
      <c r="Y150" s="110">
        <f t="shared" si="19"/>
        <v>0</v>
      </c>
      <c r="Z150" s="108"/>
      <c r="AA150" s="108"/>
      <c r="AB150" s="146"/>
      <c r="AC150" s="147" t="s">
        <v>406</v>
      </c>
      <c r="AD150" s="112">
        <v>0</v>
      </c>
      <c r="AE150" s="113">
        <v>0</v>
      </c>
      <c r="AF150" s="111">
        <f t="shared" si="20"/>
        <v>0</v>
      </c>
      <c r="AG150" s="113">
        <v>0</v>
      </c>
      <c r="AH150" s="113">
        <v>0</v>
      </c>
      <c r="AI150" s="115">
        <f t="shared" si="21"/>
        <v>0</v>
      </c>
      <c r="AJ150" s="108">
        <f t="shared" si="22"/>
        <v>0</v>
      </c>
      <c r="AK150" s="108">
        <f t="shared" si="23"/>
        <v>0</v>
      </c>
      <c r="AL150" s="115">
        <f t="shared" si="24"/>
        <v>0</v>
      </c>
      <c r="AM150" s="113" t="s">
        <v>407</v>
      </c>
      <c r="AN150" s="113">
        <v>0</v>
      </c>
      <c r="AO150" s="156">
        <v>0</v>
      </c>
      <c r="AP150" s="149" t="s">
        <v>511</v>
      </c>
      <c r="AQ150" s="150" t="s">
        <v>512</v>
      </c>
    </row>
    <row r="151" spans="1:43" ht="30.75" customHeight="1" x14ac:dyDescent="0.15">
      <c r="A151" s="158" t="s">
        <v>415</v>
      </c>
      <c r="B151" s="109" t="s">
        <v>519</v>
      </c>
      <c r="C151" s="109" t="s">
        <v>526</v>
      </c>
      <c r="D151" s="185" t="s">
        <v>481</v>
      </c>
      <c r="E151" s="109" t="str">
        <f t="shared" si="18"/>
        <v xml:space="preserve">I.1.A.1      </v>
      </c>
      <c r="F151" s="109" t="s">
        <v>240</v>
      </c>
      <c r="G151" s="109"/>
      <c r="H151" s="109"/>
      <c r="I151" s="109"/>
      <c r="J151" s="109"/>
      <c r="K151" s="109"/>
      <c r="L151" s="109"/>
      <c r="M151" s="109" t="s">
        <v>402</v>
      </c>
      <c r="N151" s="109" t="s">
        <v>403</v>
      </c>
      <c r="O151" s="139" t="s">
        <v>404</v>
      </c>
      <c r="P151" s="109" t="s">
        <v>414</v>
      </c>
      <c r="Q151" s="153">
        <v>31</v>
      </c>
      <c r="R151" s="114"/>
      <c r="S151" s="109"/>
      <c r="T151" s="109"/>
      <c r="U151" s="109"/>
      <c r="V151" s="151"/>
      <c r="W151" s="107"/>
      <c r="X151" s="108"/>
      <c r="Y151" s="110">
        <f t="shared" si="19"/>
        <v>0</v>
      </c>
      <c r="Z151" s="108"/>
      <c r="AA151" s="108"/>
      <c r="AB151" s="146"/>
      <c r="AC151" s="147" t="s">
        <v>406</v>
      </c>
      <c r="AD151" s="112">
        <v>0</v>
      </c>
      <c r="AE151" s="113">
        <v>0</v>
      </c>
      <c r="AF151" s="111">
        <f t="shared" si="20"/>
        <v>0</v>
      </c>
      <c r="AG151" s="113">
        <v>0</v>
      </c>
      <c r="AH151" s="113">
        <v>0</v>
      </c>
      <c r="AI151" s="115">
        <f t="shared" si="21"/>
        <v>0</v>
      </c>
      <c r="AJ151" s="108">
        <f t="shared" si="22"/>
        <v>0</v>
      </c>
      <c r="AK151" s="108">
        <f t="shared" si="23"/>
        <v>0</v>
      </c>
      <c r="AL151" s="115">
        <f t="shared" si="24"/>
        <v>0</v>
      </c>
      <c r="AM151" s="113" t="s">
        <v>407</v>
      </c>
      <c r="AN151" s="113">
        <v>0</v>
      </c>
      <c r="AO151" s="156">
        <v>0</v>
      </c>
      <c r="AP151" s="149" t="s">
        <v>511</v>
      </c>
      <c r="AQ151" s="150" t="s">
        <v>512</v>
      </c>
    </row>
    <row r="152" spans="1:43" ht="30.75" customHeight="1" x14ac:dyDescent="0.15">
      <c r="A152" s="158" t="s">
        <v>415</v>
      </c>
      <c r="B152" s="109" t="s">
        <v>519</v>
      </c>
      <c r="C152" s="109" t="s">
        <v>526</v>
      </c>
      <c r="D152" s="185" t="s">
        <v>482</v>
      </c>
      <c r="E152" s="109" t="str">
        <f t="shared" si="18"/>
        <v xml:space="preserve">I.1.A.1      </v>
      </c>
      <c r="F152" s="109" t="s">
        <v>240</v>
      </c>
      <c r="G152" s="109"/>
      <c r="H152" s="109"/>
      <c r="I152" s="109"/>
      <c r="J152" s="109"/>
      <c r="K152" s="109"/>
      <c r="L152" s="109"/>
      <c r="M152" s="109" t="s">
        <v>402</v>
      </c>
      <c r="N152" s="109" t="s">
        <v>403</v>
      </c>
      <c r="O152" s="139" t="s">
        <v>404</v>
      </c>
      <c r="P152" s="109" t="s">
        <v>414</v>
      </c>
      <c r="Q152" s="153">
        <v>31</v>
      </c>
      <c r="R152" s="114"/>
      <c r="S152" s="109"/>
      <c r="T152" s="109"/>
      <c r="U152" s="109"/>
      <c r="V152" s="151"/>
      <c r="W152" s="107"/>
      <c r="X152" s="108"/>
      <c r="Y152" s="110">
        <f t="shared" si="19"/>
        <v>0</v>
      </c>
      <c r="Z152" s="108"/>
      <c r="AA152" s="108"/>
      <c r="AB152" s="146"/>
      <c r="AC152" s="147" t="s">
        <v>406</v>
      </c>
      <c r="AD152" s="112">
        <v>0</v>
      </c>
      <c r="AE152" s="113">
        <v>0</v>
      </c>
      <c r="AF152" s="111">
        <f t="shared" si="20"/>
        <v>0</v>
      </c>
      <c r="AG152" s="113">
        <v>0</v>
      </c>
      <c r="AH152" s="113">
        <v>0</v>
      </c>
      <c r="AI152" s="115">
        <f t="shared" si="21"/>
        <v>0</v>
      </c>
      <c r="AJ152" s="108">
        <f t="shared" si="22"/>
        <v>0</v>
      </c>
      <c r="AK152" s="108">
        <f t="shared" si="23"/>
        <v>0</v>
      </c>
      <c r="AL152" s="115">
        <f t="shared" si="24"/>
        <v>0</v>
      </c>
      <c r="AM152" s="113" t="s">
        <v>407</v>
      </c>
      <c r="AN152" s="113">
        <v>0</v>
      </c>
      <c r="AO152" s="156">
        <v>0</v>
      </c>
      <c r="AP152" s="149" t="s">
        <v>511</v>
      </c>
      <c r="AQ152" s="150" t="s">
        <v>512</v>
      </c>
    </row>
    <row r="153" spans="1:43" ht="30.75" customHeight="1" x14ac:dyDescent="0.15">
      <c r="A153" s="158" t="s">
        <v>415</v>
      </c>
      <c r="B153" s="109" t="s">
        <v>519</v>
      </c>
      <c r="C153" s="109" t="s">
        <v>526</v>
      </c>
      <c r="D153" s="185" t="s">
        <v>483</v>
      </c>
      <c r="E153" s="109" t="str">
        <f t="shared" si="18"/>
        <v xml:space="preserve">I.1.A.1      </v>
      </c>
      <c r="F153" s="109" t="s">
        <v>240</v>
      </c>
      <c r="G153" s="109"/>
      <c r="H153" s="109"/>
      <c r="I153" s="109"/>
      <c r="J153" s="109"/>
      <c r="K153" s="109"/>
      <c r="L153" s="109"/>
      <c r="M153" s="109" t="s">
        <v>402</v>
      </c>
      <c r="N153" s="109" t="s">
        <v>403</v>
      </c>
      <c r="O153" s="139" t="s">
        <v>404</v>
      </c>
      <c r="P153" s="109" t="s">
        <v>414</v>
      </c>
      <c r="Q153" s="153">
        <v>31</v>
      </c>
      <c r="R153" s="114"/>
      <c r="S153" s="109"/>
      <c r="T153" s="109"/>
      <c r="U153" s="109"/>
      <c r="V153" s="151"/>
      <c r="W153" s="107"/>
      <c r="X153" s="108"/>
      <c r="Y153" s="110">
        <f t="shared" si="19"/>
        <v>0</v>
      </c>
      <c r="Z153" s="108"/>
      <c r="AA153" s="108"/>
      <c r="AB153" s="146"/>
      <c r="AC153" s="147" t="s">
        <v>406</v>
      </c>
      <c r="AD153" s="112">
        <v>0</v>
      </c>
      <c r="AE153" s="113">
        <v>0</v>
      </c>
      <c r="AF153" s="111">
        <f t="shared" si="20"/>
        <v>0</v>
      </c>
      <c r="AG153" s="113">
        <v>0</v>
      </c>
      <c r="AH153" s="113">
        <v>0</v>
      </c>
      <c r="AI153" s="115">
        <f t="shared" si="21"/>
        <v>0</v>
      </c>
      <c r="AJ153" s="108">
        <f t="shared" si="22"/>
        <v>0</v>
      </c>
      <c r="AK153" s="108">
        <f t="shared" si="23"/>
        <v>0</v>
      </c>
      <c r="AL153" s="115">
        <f t="shared" si="24"/>
        <v>0</v>
      </c>
      <c r="AM153" s="113" t="s">
        <v>407</v>
      </c>
      <c r="AN153" s="113">
        <v>0</v>
      </c>
      <c r="AO153" s="156">
        <v>0</v>
      </c>
      <c r="AP153" s="149" t="s">
        <v>511</v>
      </c>
      <c r="AQ153" s="150" t="s">
        <v>512</v>
      </c>
    </row>
    <row r="154" spans="1:43" ht="30.75" customHeight="1" x14ac:dyDescent="0.15">
      <c r="A154" s="158" t="s">
        <v>415</v>
      </c>
      <c r="B154" s="109" t="s">
        <v>519</v>
      </c>
      <c r="C154" s="109" t="s">
        <v>526</v>
      </c>
      <c r="D154" s="185" t="s">
        <v>484</v>
      </c>
      <c r="E154" s="109" t="str">
        <f t="shared" si="18"/>
        <v xml:space="preserve">I.1.A.1      </v>
      </c>
      <c r="F154" s="109" t="s">
        <v>240</v>
      </c>
      <c r="G154" s="109"/>
      <c r="H154" s="109"/>
      <c r="I154" s="109"/>
      <c r="J154" s="109"/>
      <c r="K154" s="109"/>
      <c r="L154" s="109"/>
      <c r="M154" s="109" t="s">
        <v>402</v>
      </c>
      <c r="N154" s="109" t="s">
        <v>403</v>
      </c>
      <c r="O154" s="139" t="s">
        <v>404</v>
      </c>
      <c r="P154" s="109" t="s">
        <v>414</v>
      </c>
      <c r="Q154" s="153">
        <v>31</v>
      </c>
      <c r="R154" s="114"/>
      <c r="S154" s="109"/>
      <c r="T154" s="109"/>
      <c r="U154" s="109"/>
      <c r="V154" s="151"/>
      <c r="W154" s="107"/>
      <c r="X154" s="108"/>
      <c r="Y154" s="110">
        <f t="shared" si="19"/>
        <v>0</v>
      </c>
      <c r="Z154" s="108"/>
      <c r="AA154" s="108"/>
      <c r="AB154" s="146"/>
      <c r="AC154" s="147" t="s">
        <v>406</v>
      </c>
      <c r="AD154" s="112">
        <v>0</v>
      </c>
      <c r="AE154" s="113">
        <v>0</v>
      </c>
      <c r="AF154" s="111">
        <f t="shared" si="20"/>
        <v>0</v>
      </c>
      <c r="AG154" s="113">
        <v>0</v>
      </c>
      <c r="AH154" s="113">
        <v>0</v>
      </c>
      <c r="AI154" s="115">
        <f t="shared" si="21"/>
        <v>0</v>
      </c>
      <c r="AJ154" s="108">
        <f t="shared" si="22"/>
        <v>0</v>
      </c>
      <c r="AK154" s="108">
        <f t="shared" si="23"/>
        <v>0</v>
      </c>
      <c r="AL154" s="115">
        <f t="shared" si="24"/>
        <v>0</v>
      </c>
      <c r="AM154" s="113" t="s">
        <v>407</v>
      </c>
      <c r="AN154" s="113">
        <v>0</v>
      </c>
      <c r="AO154" s="156">
        <v>0</v>
      </c>
      <c r="AP154" s="149" t="s">
        <v>511</v>
      </c>
      <c r="AQ154" s="150" t="s">
        <v>512</v>
      </c>
    </row>
    <row r="155" spans="1:43" ht="42" customHeight="1" x14ac:dyDescent="0.15">
      <c r="A155" s="158" t="s">
        <v>415</v>
      </c>
      <c r="B155" s="109" t="s">
        <v>519</v>
      </c>
      <c r="C155" s="109" t="s">
        <v>526</v>
      </c>
      <c r="D155" s="185" t="s">
        <v>485</v>
      </c>
      <c r="E155" s="109" t="str">
        <f t="shared" si="18"/>
        <v xml:space="preserve">I.1.A.1      </v>
      </c>
      <c r="F155" s="109" t="s">
        <v>240</v>
      </c>
      <c r="G155" s="109"/>
      <c r="H155" s="109"/>
      <c r="I155" s="109"/>
      <c r="J155" s="109"/>
      <c r="K155" s="109"/>
      <c r="L155" s="109"/>
      <c r="M155" s="109" t="s">
        <v>402</v>
      </c>
      <c r="N155" s="109" t="s">
        <v>403</v>
      </c>
      <c r="O155" s="139" t="s">
        <v>404</v>
      </c>
      <c r="P155" s="109" t="s">
        <v>414</v>
      </c>
      <c r="Q155" s="153">
        <v>31</v>
      </c>
      <c r="R155" s="114"/>
      <c r="S155" s="109"/>
      <c r="T155" s="109"/>
      <c r="U155" s="109"/>
      <c r="V155" s="151"/>
      <c r="W155" s="107"/>
      <c r="X155" s="108"/>
      <c r="Y155" s="110">
        <f t="shared" si="19"/>
        <v>0</v>
      </c>
      <c r="Z155" s="108"/>
      <c r="AA155" s="108"/>
      <c r="AB155" s="146"/>
      <c r="AC155" s="147" t="s">
        <v>406</v>
      </c>
      <c r="AD155" s="112">
        <v>0</v>
      </c>
      <c r="AE155" s="113">
        <v>0</v>
      </c>
      <c r="AF155" s="111">
        <f t="shared" si="20"/>
        <v>0</v>
      </c>
      <c r="AG155" s="113">
        <v>0</v>
      </c>
      <c r="AH155" s="113">
        <v>0</v>
      </c>
      <c r="AI155" s="115">
        <f t="shared" si="21"/>
        <v>0</v>
      </c>
      <c r="AJ155" s="108">
        <f t="shared" si="22"/>
        <v>0</v>
      </c>
      <c r="AK155" s="108">
        <f t="shared" si="23"/>
        <v>0</v>
      </c>
      <c r="AL155" s="115">
        <f t="shared" si="24"/>
        <v>0</v>
      </c>
      <c r="AM155" s="113" t="s">
        <v>407</v>
      </c>
      <c r="AN155" s="113">
        <v>0</v>
      </c>
      <c r="AO155" s="156">
        <v>0</v>
      </c>
      <c r="AP155" s="149" t="s">
        <v>511</v>
      </c>
      <c r="AQ155" s="150" t="s">
        <v>512</v>
      </c>
    </row>
    <row r="156" spans="1:43" ht="30.75" customHeight="1" x14ac:dyDescent="0.15">
      <c r="A156" s="158" t="s">
        <v>415</v>
      </c>
      <c r="B156" s="109" t="s">
        <v>519</v>
      </c>
      <c r="C156" s="109" t="s">
        <v>526</v>
      </c>
      <c r="D156" s="185" t="s">
        <v>486</v>
      </c>
      <c r="E156" s="109" t="str">
        <f t="shared" si="18"/>
        <v xml:space="preserve">I.1.A.1      </v>
      </c>
      <c r="F156" s="109" t="s">
        <v>240</v>
      </c>
      <c r="G156" s="109"/>
      <c r="H156" s="109"/>
      <c r="I156" s="109"/>
      <c r="J156" s="109"/>
      <c r="K156" s="109"/>
      <c r="L156" s="109"/>
      <c r="M156" s="109" t="s">
        <v>402</v>
      </c>
      <c r="N156" s="109" t="s">
        <v>403</v>
      </c>
      <c r="O156" s="139" t="s">
        <v>404</v>
      </c>
      <c r="P156" s="109" t="s">
        <v>414</v>
      </c>
      <c r="Q156" s="153">
        <v>31</v>
      </c>
      <c r="R156" s="114"/>
      <c r="S156" s="109"/>
      <c r="T156" s="109"/>
      <c r="U156" s="109"/>
      <c r="V156" s="151"/>
      <c r="W156" s="107"/>
      <c r="X156" s="108"/>
      <c r="Y156" s="110">
        <f t="shared" si="19"/>
        <v>0</v>
      </c>
      <c r="Z156" s="108"/>
      <c r="AA156" s="108"/>
      <c r="AB156" s="146"/>
      <c r="AC156" s="147" t="s">
        <v>406</v>
      </c>
      <c r="AD156" s="112">
        <v>0</v>
      </c>
      <c r="AE156" s="113">
        <v>0</v>
      </c>
      <c r="AF156" s="111">
        <f t="shared" si="20"/>
        <v>0</v>
      </c>
      <c r="AG156" s="113">
        <v>0</v>
      </c>
      <c r="AH156" s="113">
        <v>0</v>
      </c>
      <c r="AI156" s="115">
        <f t="shared" si="21"/>
        <v>0</v>
      </c>
      <c r="AJ156" s="108">
        <f t="shared" si="22"/>
        <v>0</v>
      </c>
      <c r="AK156" s="108">
        <f t="shared" si="23"/>
        <v>0</v>
      </c>
      <c r="AL156" s="115">
        <f t="shared" si="24"/>
        <v>0</v>
      </c>
      <c r="AM156" s="113" t="s">
        <v>407</v>
      </c>
      <c r="AN156" s="113">
        <v>0</v>
      </c>
      <c r="AO156" s="156">
        <v>0</v>
      </c>
      <c r="AP156" s="149" t="s">
        <v>511</v>
      </c>
      <c r="AQ156" s="150" t="s">
        <v>512</v>
      </c>
    </row>
    <row r="157" spans="1:43" ht="30.75" customHeight="1" x14ac:dyDescent="0.15">
      <c r="A157" s="158" t="s">
        <v>415</v>
      </c>
      <c r="B157" s="109" t="s">
        <v>519</v>
      </c>
      <c r="C157" s="109" t="s">
        <v>526</v>
      </c>
      <c r="D157" s="185" t="s">
        <v>487</v>
      </c>
      <c r="E157" s="109" t="str">
        <f t="shared" si="18"/>
        <v xml:space="preserve">I.1.A.1      </v>
      </c>
      <c r="F157" s="109" t="s">
        <v>240</v>
      </c>
      <c r="G157" s="109"/>
      <c r="H157" s="109"/>
      <c r="I157" s="109"/>
      <c r="J157" s="109"/>
      <c r="K157" s="109"/>
      <c r="L157" s="109"/>
      <c r="M157" s="109" t="s">
        <v>402</v>
      </c>
      <c r="N157" s="109" t="s">
        <v>403</v>
      </c>
      <c r="O157" s="139" t="s">
        <v>404</v>
      </c>
      <c r="P157" s="109" t="s">
        <v>414</v>
      </c>
      <c r="Q157" s="153">
        <v>31</v>
      </c>
      <c r="R157" s="114"/>
      <c r="S157" s="109"/>
      <c r="T157" s="109"/>
      <c r="U157" s="109"/>
      <c r="V157" s="151"/>
      <c r="W157" s="107"/>
      <c r="X157" s="108"/>
      <c r="Y157" s="110">
        <f t="shared" si="19"/>
        <v>0</v>
      </c>
      <c r="Z157" s="108"/>
      <c r="AA157" s="108"/>
      <c r="AB157" s="146"/>
      <c r="AC157" s="147" t="s">
        <v>406</v>
      </c>
      <c r="AD157" s="112">
        <v>0</v>
      </c>
      <c r="AE157" s="113">
        <v>0</v>
      </c>
      <c r="AF157" s="111">
        <f t="shared" si="20"/>
        <v>0</v>
      </c>
      <c r="AG157" s="113">
        <v>0</v>
      </c>
      <c r="AH157" s="113">
        <v>0</v>
      </c>
      <c r="AI157" s="115">
        <f t="shared" si="21"/>
        <v>0</v>
      </c>
      <c r="AJ157" s="108">
        <f t="shared" si="22"/>
        <v>0</v>
      </c>
      <c r="AK157" s="108">
        <f t="shared" si="23"/>
        <v>0</v>
      </c>
      <c r="AL157" s="115">
        <f t="shared" si="24"/>
        <v>0</v>
      </c>
      <c r="AM157" s="113" t="s">
        <v>407</v>
      </c>
      <c r="AN157" s="113">
        <v>0</v>
      </c>
      <c r="AO157" s="156">
        <v>0</v>
      </c>
      <c r="AP157" s="149" t="s">
        <v>511</v>
      </c>
      <c r="AQ157" s="150" t="s">
        <v>512</v>
      </c>
    </row>
    <row r="158" spans="1:43" ht="30.75" customHeight="1" x14ac:dyDescent="0.15">
      <c r="A158" s="158" t="s">
        <v>415</v>
      </c>
      <c r="B158" s="109" t="s">
        <v>519</v>
      </c>
      <c r="C158" s="109" t="s">
        <v>526</v>
      </c>
      <c r="D158" s="185" t="s">
        <v>488</v>
      </c>
      <c r="E158" s="109" t="str">
        <f t="shared" si="18"/>
        <v xml:space="preserve">I.1.A.1      </v>
      </c>
      <c r="F158" s="109" t="s">
        <v>240</v>
      </c>
      <c r="G158" s="109"/>
      <c r="H158" s="109"/>
      <c r="I158" s="109"/>
      <c r="J158" s="109"/>
      <c r="K158" s="109"/>
      <c r="L158" s="109"/>
      <c r="M158" s="109" t="s">
        <v>402</v>
      </c>
      <c r="N158" s="109" t="s">
        <v>403</v>
      </c>
      <c r="O158" s="139" t="s">
        <v>404</v>
      </c>
      <c r="P158" s="109" t="s">
        <v>414</v>
      </c>
      <c r="Q158" s="153">
        <v>31</v>
      </c>
      <c r="R158" s="114"/>
      <c r="S158" s="109"/>
      <c r="T158" s="109"/>
      <c r="U158" s="109"/>
      <c r="V158" s="151"/>
      <c r="W158" s="107"/>
      <c r="X158" s="108"/>
      <c r="Y158" s="110">
        <f t="shared" si="19"/>
        <v>0</v>
      </c>
      <c r="Z158" s="108"/>
      <c r="AA158" s="108"/>
      <c r="AB158" s="146"/>
      <c r="AC158" s="147" t="s">
        <v>406</v>
      </c>
      <c r="AD158" s="112">
        <v>0</v>
      </c>
      <c r="AE158" s="113">
        <v>0</v>
      </c>
      <c r="AF158" s="111">
        <f t="shared" si="20"/>
        <v>0</v>
      </c>
      <c r="AG158" s="113">
        <v>0</v>
      </c>
      <c r="AH158" s="113">
        <v>0</v>
      </c>
      <c r="AI158" s="115">
        <f t="shared" si="21"/>
        <v>0</v>
      </c>
      <c r="AJ158" s="108">
        <f t="shared" si="22"/>
        <v>0</v>
      </c>
      <c r="AK158" s="108">
        <f t="shared" si="23"/>
        <v>0</v>
      </c>
      <c r="AL158" s="115">
        <f t="shared" si="24"/>
        <v>0</v>
      </c>
      <c r="AM158" s="113" t="s">
        <v>407</v>
      </c>
      <c r="AN158" s="113">
        <v>0</v>
      </c>
      <c r="AO158" s="156">
        <v>0</v>
      </c>
      <c r="AP158" s="149" t="s">
        <v>511</v>
      </c>
      <c r="AQ158" s="150" t="s">
        <v>512</v>
      </c>
    </row>
    <row r="159" spans="1:43" ht="30.75" customHeight="1" x14ac:dyDescent="0.15">
      <c r="A159" s="158" t="s">
        <v>415</v>
      </c>
      <c r="B159" s="109" t="s">
        <v>519</v>
      </c>
      <c r="C159" s="109" t="s">
        <v>526</v>
      </c>
      <c r="D159" s="185" t="s">
        <v>489</v>
      </c>
      <c r="E159" s="109" t="str">
        <f t="shared" si="18"/>
        <v xml:space="preserve">I.1.A.1      </v>
      </c>
      <c r="F159" s="109" t="s">
        <v>240</v>
      </c>
      <c r="G159" s="109"/>
      <c r="H159" s="109"/>
      <c r="I159" s="109"/>
      <c r="J159" s="109"/>
      <c r="K159" s="109"/>
      <c r="L159" s="109"/>
      <c r="M159" s="109" t="s">
        <v>402</v>
      </c>
      <c r="N159" s="109" t="s">
        <v>403</v>
      </c>
      <c r="O159" s="139" t="s">
        <v>404</v>
      </c>
      <c r="P159" s="109" t="s">
        <v>414</v>
      </c>
      <c r="Q159" s="153">
        <v>31</v>
      </c>
      <c r="R159" s="114"/>
      <c r="S159" s="109"/>
      <c r="T159" s="109"/>
      <c r="U159" s="109"/>
      <c r="V159" s="151"/>
      <c r="W159" s="107"/>
      <c r="X159" s="108"/>
      <c r="Y159" s="110">
        <f t="shared" si="19"/>
        <v>0</v>
      </c>
      <c r="Z159" s="108"/>
      <c r="AA159" s="108"/>
      <c r="AB159" s="146"/>
      <c r="AC159" s="147" t="s">
        <v>406</v>
      </c>
      <c r="AD159" s="112">
        <v>0</v>
      </c>
      <c r="AE159" s="113">
        <v>0</v>
      </c>
      <c r="AF159" s="111">
        <f t="shared" si="20"/>
        <v>0</v>
      </c>
      <c r="AG159" s="113">
        <v>0</v>
      </c>
      <c r="AH159" s="113">
        <v>0</v>
      </c>
      <c r="AI159" s="115">
        <f t="shared" si="21"/>
        <v>0</v>
      </c>
      <c r="AJ159" s="108">
        <f t="shared" si="22"/>
        <v>0</v>
      </c>
      <c r="AK159" s="108">
        <f t="shared" si="23"/>
        <v>0</v>
      </c>
      <c r="AL159" s="115">
        <f t="shared" si="24"/>
        <v>0</v>
      </c>
      <c r="AM159" s="113" t="s">
        <v>407</v>
      </c>
      <c r="AN159" s="113">
        <v>0</v>
      </c>
      <c r="AO159" s="156">
        <v>0</v>
      </c>
      <c r="AP159" s="149" t="s">
        <v>511</v>
      </c>
      <c r="AQ159" s="150" t="s">
        <v>512</v>
      </c>
    </row>
    <row r="160" spans="1:43" ht="30.75" customHeight="1" x14ac:dyDescent="0.15">
      <c r="A160" s="158" t="s">
        <v>415</v>
      </c>
      <c r="B160" s="109" t="s">
        <v>519</v>
      </c>
      <c r="C160" s="109" t="s">
        <v>526</v>
      </c>
      <c r="D160" s="185" t="s">
        <v>490</v>
      </c>
      <c r="E160" s="109" t="str">
        <f t="shared" si="18"/>
        <v xml:space="preserve">I.1.A.1      </v>
      </c>
      <c r="F160" s="109" t="s">
        <v>240</v>
      </c>
      <c r="G160" s="109"/>
      <c r="H160" s="109"/>
      <c r="I160" s="109"/>
      <c r="J160" s="109"/>
      <c r="K160" s="109"/>
      <c r="L160" s="109"/>
      <c r="M160" s="109" t="s">
        <v>402</v>
      </c>
      <c r="N160" s="109" t="s">
        <v>403</v>
      </c>
      <c r="O160" s="139" t="s">
        <v>404</v>
      </c>
      <c r="P160" s="109" t="s">
        <v>414</v>
      </c>
      <c r="Q160" s="153">
        <v>31</v>
      </c>
      <c r="R160" s="114"/>
      <c r="S160" s="109"/>
      <c r="T160" s="109"/>
      <c r="U160" s="109"/>
      <c r="V160" s="151"/>
      <c r="W160" s="107"/>
      <c r="X160" s="108"/>
      <c r="Y160" s="110">
        <f t="shared" si="19"/>
        <v>0</v>
      </c>
      <c r="Z160" s="108"/>
      <c r="AA160" s="108"/>
      <c r="AB160" s="146"/>
      <c r="AC160" s="147" t="s">
        <v>406</v>
      </c>
      <c r="AD160" s="112">
        <v>0</v>
      </c>
      <c r="AE160" s="113">
        <v>0</v>
      </c>
      <c r="AF160" s="111">
        <f t="shared" si="20"/>
        <v>0</v>
      </c>
      <c r="AG160" s="113">
        <v>0</v>
      </c>
      <c r="AH160" s="113">
        <v>0</v>
      </c>
      <c r="AI160" s="115">
        <f t="shared" si="21"/>
        <v>0</v>
      </c>
      <c r="AJ160" s="108">
        <f t="shared" si="22"/>
        <v>0</v>
      </c>
      <c r="AK160" s="108">
        <f t="shared" si="23"/>
        <v>0</v>
      </c>
      <c r="AL160" s="115">
        <f t="shared" si="24"/>
        <v>0</v>
      </c>
      <c r="AM160" s="113" t="s">
        <v>407</v>
      </c>
      <c r="AN160" s="113">
        <v>0</v>
      </c>
      <c r="AO160" s="156">
        <v>0</v>
      </c>
      <c r="AP160" s="149" t="s">
        <v>511</v>
      </c>
      <c r="AQ160" s="150" t="s">
        <v>512</v>
      </c>
    </row>
    <row r="161" spans="1:43" ht="30.75" customHeight="1" x14ac:dyDescent="0.15">
      <c r="A161" s="158" t="s">
        <v>503</v>
      </c>
      <c r="B161" s="109" t="s">
        <v>519</v>
      </c>
      <c r="C161" s="109" t="s">
        <v>527</v>
      </c>
      <c r="D161" s="185" t="s">
        <v>517</v>
      </c>
      <c r="E161" s="109" t="str">
        <f t="shared" si="18"/>
        <v xml:space="preserve"> I.1.A.2     </v>
      </c>
      <c r="F161" s="109"/>
      <c r="G161" s="109" t="s">
        <v>249</v>
      </c>
      <c r="H161" s="109"/>
      <c r="I161" s="109"/>
      <c r="J161" s="109"/>
      <c r="K161" s="109"/>
      <c r="L161" s="109"/>
      <c r="M161" s="109" t="s">
        <v>506</v>
      </c>
      <c r="N161" s="109" t="s">
        <v>494</v>
      </c>
      <c r="O161" s="139" t="s">
        <v>404</v>
      </c>
      <c r="P161" s="109" t="s">
        <v>495</v>
      </c>
      <c r="Q161" s="153">
        <v>3</v>
      </c>
      <c r="R161" s="114" t="s">
        <v>507</v>
      </c>
      <c r="S161" s="109" t="s">
        <v>497</v>
      </c>
      <c r="T161" s="109" t="s">
        <v>508</v>
      </c>
      <c r="U161" s="109" t="s">
        <v>509</v>
      </c>
      <c r="V161" s="151" t="s">
        <v>510</v>
      </c>
      <c r="W161" s="107">
        <v>574</v>
      </c>
      <c r="X161" s="108">
        <v>21</v>
      </c>
      <c r="Y161" s="110">
        <f t="shared" si="19"/>
        <v>595</v>
      </c>
      <c r="Z161" s="108" t="s">
        <v>515</v>
      </c>
      <c r="AA161" s="108">
        <v>1</v>
      </c>
      <c r="AB161" s="146">
        <v>60</v>
      </c>
      <c r="AC161" s="147"/>
      <c r="AD161" s="112">
        <v>0</v>
      </c>
      <c r="AE161" s="113">
        <v>0</v>
      </c>
      <c r="AF161" s="111">
        <f t="shared" si="20"/>
        <v>0</v>
      </c>
      <c r="AG161" s="113">
        <v>0</v>
      </c>
      <c r="AH161" s="113">
        <v>0</v>
      </c>
      <c r="AI161" s="115">
        <f t="shared" si="21"/>
        <v>0</v>
      </c>
      <c r="AJ161" s="108">
        <f t="shared" si="22"/>
        <v>0</v>
      </c>
      <c r="AK161" s="108">
        <f t="shared" si="23"/>
        <v>0</v>
      </c>
      <c r="AL161" s="115">
        <f t="shared" si="24"/>
        <v>0</v>
      </c>
      <c r="AM161" s="97"/>
      <c r="AN161" s="97"/>
      <c r="AO161" s="98"/>
      <c r="AP161" s="149" t="s">
        <v>511</v>
      </c>
      <c r="AQ161" s="150" t="s">
        <v>512</v>
      </c>
    </row>
    <row r="162" spans="1:43" ht="30.75" customHeight="1" x14ac:dyDescent="0.15">
      <c r="A162" s="158" t="s">
        <v>503</v>
      </c>
      <c r="B162" s="109" t="s">
        <v>519</v>
      </c>
      <c r="C162" s="109" t="s">
        <v>528</v>
      </c>
      <c r="D162" s="185" t="s">
        <v>505</v>
      </c>
      <c r="E162" s="109" t="str">
        <f t="shared" si="18"/>
        <v xml:space="preserve"> I.1.A.2     </v>
      </c>
      <c r="F162" s="109"/>
      <c r="G162" s="109" t="s">
        <v>249</v>
      </c>
      <c r="H162" s="109"/>
      <c r="I162" s="109"/>
      <c r="J162" s="109"/>
      <c r="K162" s="109"/>
      <c r="L162" s="109"/>
      <c r="M162" s="109" t="s">
        <v>506</v>
      </c>
      <c r="N162" s="109" t="s">
        <v>494</v>
      </c>
      <c r="O162" s="139" t="s">
        <v>404</v>
      </c>
      <c r="P162" s="109" t="s">
        <v>495</v>
      </c>
      <c r="Q162" s="153">
        <v>4</v>
      </c>
      <c r="R162" s="114" t="s">
        <v>507</v>
      </c>
      <c r="S162" s="109" t="s">
        <v>497</v>
      </c>
      <c r="T162" s="109" t="s">
        <v>508</v>
      </c>
      <c r="U162" s="109" t="s">
        <v>509</v>
      </c>
      <c r="V162" s="151" t="s">
        <v>510</v>
      </c>
      <c r="W162" s="107">
        <v>1056</v>
      </c>
      <c r="X162" s="108">
        <v>35</v>
      </c>
      <c r="Y162" s="110">
        <f t="shared" si="19"/>
        <v>1091</v>
      </c>
      <c r="Z162" s="108" t="s">
        <v>515</v>
      </c>
      <c r="AA162" s="108">
        <v>1</v>
      </c>
      <c r="AB162" s="146">
        <v>200</v>
      </c>
      <c r="AC162" s="147"/>
      <c r="AD162" s="112">
        <v>0</v>
      </c>
      <c r="AE162" s="113">
        <v>0</v>
      </c>
      <c r="AF162" s="111">
        <f t="shared" si="20"/>
        <v>0</v>
      </c>
      <c r="AG162" s="113">
        <v>0</v>
      </c>
      <c r="AH162" s="113">
        <v>0</v>
      </c>
      <c r="AI162" s="115">
        <f t="shared" si="21"/>
        <v>0</v>
      </c>
      <c r="AJ162" s="108">
        <f t="shared" si="22"/>
        <v>0</v>
      </c>
      <c r="AK162" s="108">
        <f t="shared" si="23"/>
        <v>0</v>
      </c>
      <c r="AL162" s="115">
        <f t="shared" si="24"/>
        <v>0</v>
      </c>
      <c r="AM162" s="97"/>
      <c r="AN162" s="97"/>
      <c r="AO162" s="98"/>
      <c r="AP162" s="149" t="s">
        <v>511</v>
      </c>
      <c r="AQ162" s="150" t="s">
        <v>512</v>
      </c>
    </row>
    <row r="163" spans="1:43" ht="30.75" customHeight="1" x14ac:dyDescent="0.15">
      <c r="A163" s="158" t="s">
        <v>503</v>
      </c>
      <c r="B163" s="109" t="s">
        <v>519</v>
      </c>
      <c r="C163" s="109" t="s">
        <v>529</v>
      </c>
      <c r="D163" s="185" t="s">
        <v>514</v>
      </c>
      <c r="E163" s="109" t="str">
        <f t="shared" si="18"/>
        <v xml:space="preserve"> I.1.A.2     </v>
      </c>
      <c r="F163" s="109"/>
      <c r="G163" s="109" t="s">
        <v>249</v>
      </c>
      <c r="H163" s="109"/>
      <c r="I163" s="109"/>
      <c r="J163" s="109"/>
      <c r="K163" s="109"/>
      <c r="L163" s="109"/>
      <c r="M163" s="109" t="s">
        <v>506</v>
      </c>
      <c r="N163" s="109" t="s">
        <v>494</v>
      </c>
      <c r="O163" s="139" t="s">
        <v>404</v>
      </c>
      <c r="P163" s="109" t="s">
        <v>495</v>
      </c>
      <c r="Q163" s="153">
        <v>3</v>
      </c>
      <c r="R163" s="114" t="s">
        <v>507</v>
      </c>
      <c r="S163" s="109" t="s">
        <v>497</v>
      </c>
      <c r="T163" s="109" t="s">
        <v>508</v>
      </c>
      <c r="U163" s="109" t="s">
        <v>509</v>
      </c>
      <c r="V163" s="151" t="s">
        <v>510</v>
      </c>
      <c r="W163" s="107">
        <v>657</v>
      </c>
      <c r="X163" s="108">
        <v>11</v>
      </c>
      <c r="Y163" s="110">
        <f t="shared" si="19"/>
        <v>668</v>
      </c>
      <c r="Z163" s="108" t="s">
        <v>407</v>
      </c>
      <c r="AA163" s="108">
        <v>0</v>
      </c>
      <c r="AB163" s="146">
        <v>0</v>
      </c>
      <c r="AC163" s="147"/>
      <c r="AD163" s="112">
        <v>0</v>
      </c>
      <c r="AE163" s="113">
        <v>0</v>
      </c>
      <c r="AF163" s="111">
        <f t="shared" si="20"/>
        <v>0</v>
      </c>
      <c r="AG163" s="113">
        <v>0</v>
      </c>
      <c r="AH163" s="113">
        <v>0</v>
      </c>
      <c r="AI163" s="115">
        <f t="shared" si="21"/>
        <v>0</v>
      </c>
      <c r="AJ163" s="108">
        <f t="shared" si="22"/>
        <v>0</v>
      </c>
      <c r="AK163" s="108">
        <f t="shared" si="23"/>
        <v>0</v>
      </c>
      <c r="AL163" s="115">
        <f t="shared" si="24"/>
        <v>0</v>
      </c>
      <c r="AM163" s="97"/>
      <c r="AN163" s="97"/>
      <c r="AO163" s="98"/>
      <c r="AP163" s="149" t="s">
        <v>511</v>
      </c>
      <c r="AQ163" s="150" t="s">
        <v>512</v>
      </c>
    </row>
    <row r="164" spans="1:43" ht="30.75" customHeight="1" x14ac:dyDescent="0.15">
      <c r="A164" s="158" t="s">
        <v>503</v>
      </c>
      <c r="B164" s="109" t="s">
        <v>519</v>
      </c>
      <c r="C164" s="109" t="s">
        <v>530</v>
      </c>
      <c r="D164" s="185" t="s">
        <v>531</v>
      </c>
      <c r="E164" s="109" t="str">
        <f t="shared" si="18"/>
        <v xml:space="preserve"> I.1.A.2     </v>
      </c>
      <c r="F164" s="109"/>
      <c r="G164" s="109" t="s">
        <v>249</v>
      </c>
      <c r="H164" s="109"/>
      <c r="I164" s="109"/>
      <c r="J164" s="109"/>
      <c r="K164" s="109"/>
      <c r="L164" s="109"/>
      <c r="M164" s="109" t="s">
        <v>506</v>
      </c>
      <c r="N164" s="109" t="s">
        <v>494</v>
      </c>
      <c r="O164" s="139" t="s">
        <v>404</v>
      </c>
      <c r="P164" s="109" t="s">
        <v>495</v>
      </c>
      <c r="Q164" s="153">
        <v>4</v>
      </c>
      <c r="R164" s="114" t="s">
        <v>507</v>
      </c>
      <c r="S164" s="109" t="s">
        <v>497</v>
      </c>
      <c r="T164" s="109" t="s">
        <v>508</v>
      </c>
      <c r="U164" s="109" t="s">
        <v>509</v>
      </c>
      <c r="V164" s="151" t="s">
        <v>510</v>
      </c>
      <c r="W164" s="107">
        <v>706</v>
      </c>
      <c r="X164" s="108">
        <v>92</v>
      </c>
      <c r="Y164" s="110">
        <f t="shared" si="19"/>
        <v>798</v>
      </c>
      <c r="Z164" s="108" t="s">
        <v>515</v>
      </c>
      <c r="AA164" s="108">
        <v>1</v>
      </c>
      <c r="AB164" s="146">
        <v>50</v>
      </c>
      <c r="AC164" s="147"/>
      <c r="AD164" s="112">
        <v>0</v>
      </c>
      <c r="AE164" s="113">
        <v>0</v>
      </c>
      <c r="AF164" s="111">
        <f t="shared" si="20"/>
        <v>0</v>
      </c>
      <c r="AG164" s="113">
        <v>0</v>
      </c>
      <c r="AH164" s="113">
        <v>0</v>
      </c>
      <c r="AI164" s="115">
        <f t="shared" si="21"/>
        <v>0</v>
      </c>
      <c r="AJ164" s="108">
        <f t="shared" si="22"/>
        <v>0</v>
      </c>
      <c r="AK164" s="108">
        <f t="shared" si="23"/>
        <v>0</v>
      </c>
      <c r="AL164" s="115">
        <f t="shared" si="24"/>
        <v>0</v>
      </c>
      <c r="AM164" s="97"/>
      <c r="AN164" s="97"/>
      <c r="AO164" s="98"/>
      <c r="AP164" s="149" t="s">
        <v>511</v>
      </c>
      <c r="AQ164" s="150" t="s">
        <v>512</v>
      </c>
    </row>
    <row r="165" spans="1:43" ht="41.25" customHeight="1" x14ac:dyDescent="0.15">
      <c r="A165" s="158" t="s">
        <v>491</v>
      </c>
      <c r="B165" s="109" t="s">
        <v>519</v>
      </c>
      <c r="C165" s="109" t="s">
        <v>532</v>
      </c>
      <c r="D165" s="185" t="s">
        <v>533</v>
      </c>
      <c r="E165" s="109" t="str">
        <f t="shared" si="18"/>
        <v xml:space="preserve"> I.1.A.2  I.3.A.1   II.2.A.2</v>
      </c>
      <c r="F165" s="109"/>
      <c r="G165" s="109" t="s">
        <v>249</v>
      </c>
      <c r="H165" s="109"/>
      <c r="I165" s="109" t="s">
        <v>274</v>
      </c>
      <c r="J165" s="109"/>
      <c r="K165" s="109"/>
      <c r="L165" s="109" t="s">
        <v>318</v>
      </c>
      <c r="M165" s="109" t="s">
        <v>506</v>
      </c>
      <c r="N165" s="109" t="s">
        <v>494</v>
      </c>
      <c r="O165" s="139" t="s">
        <v>404</v>
      </c>
      <c r="P165" s="109" t="s">
        <v>495</v>
      </c>
      <c r="Q165" s="153">
        <v>1</v>
      </c>
      <c r="R165" s="114" t="s">
        <v>534</v>
      </c>
      <c r="S165" s="109" t="s">
        <v>497</v>
      </c>
      <c r="T165" s="109" t="s">
        <v>535</v>
      </c>
      <c r="U165" s="109" t="s">
        <v>536</v>
      </c>
      <c r="V165" s="151" t="s">
        <v>536</v>
      </c>
      <c r="W165" s="107">
        <v>384</v>
      </c>
      <c r="X165" s="108">
        <v>0</v>
      </c>
      <c r="Y165" s="110">
        <f t="shared" si="19"/>
        <v>384</v>
      </c>
      <c r="Z165" s="108" t="s">
        <v>407</v>
      </c>
      <c r="AA165" s="108">
        <v>0</v>
      </c>
      <c r="AB165" s="146">
        <v>0</v>
      </c>
      <c r="AC165" s="147"/>
      <c r="AD165" s="112">
        <v>0</v>
      </c>
      <c r="AE165" s="113">
        <v>0</v>
      </c>
      <c r="AF165" s="111">
        <f t="shared" si="20"/>
        <v>0</v>
      </c>
      <c r="AG165" s="113">
        <v>0</v>
      </c>
      <c r="AH165" s="113">
        <v>0</v>
      </c>
      <c r="AI165" s="115">
        <f t="shared" si="21"/>
        <v>0</v>
      </c>
      <c r="AJ165" s="108">
        <f t="shared" si="22"/>
        <v>0</v>
      </c>
      <c r="AK165" s="108">
        <f t="shared" si="23"/>
        <v>0</v>
      </c>
      <c r="AL165" s="115">
        <f t="shared" si="24"/>
        <v>0</v>
      </c>
      <c r="AM165" s="97"/>
      <c r="AN165" s="97"/>
      <c r="AO165" s="98"/>
      <c r="AP165" s="149" t="s">
        <v>511</v>
      </c>
      <c r="AQ165" s="150" t="s">
        <v>512</v>
      </c>
    </row>
    <row r="166" spans="1:43" ht="51" customHeight="1" x14ac:dyDescent="0.15">
      <c r="A166" s="158" t="s">
        <v>537</v>
      </c>
      <c r="B166" s="109" t="s">
        <v>519</v>
      </c>
      <c r="C166" s="109" t="s">
        <v>538</v>
      </c>
      <c r="D166" s="185" t="s">
        <v>539</v>
      </c>
      <c r="E166" s="109" t="str">
        <f t="shared" si="18"/>
        <v xml:space="preserve"> I.1.A.2 I.2.A.3   II.2.A.1 </v>
      </c>
      <c r="F166" s="109"/>
      <c r="G166" s="109" t="s">
        <v>249</v>
      </c>
      <c r="H166" s="109" t="s">
        <v>264</v>
      </c>
      <c r="I166" s="109"/>
      <c r="J166" s="109"/>
      <c r="K166" s="109" t="s">
        <v>314</v>
      </c>
      <c r="L166" s="109"/>
      <c r="M166" s="109" t="s">
        <v>506</v>
      </c>
      <c r="N166" s="109" t="s">
        <v>494</v>
      </c>
      <c r="O166" s="139" t="s">
        <v>404</v>
      </c>
      <c r="P166" s="109" t="s">
        <v>495</v>
      </c>
      <c r="Q166" s="153">
        <v>18</v>
      </c>
      <c r="R166" s="114" t="s">
        <v>540</v>
      </c>
      <c r="S166" s="109" t="s">
        <v>497</v>
      </c>
      <c r="T166" s="109" t="s">
        <v>508</v>
      </c>
      <c r="U166" s="109" t="s">
        <v>509</v>
      </c>
      <c r="V166" s="151" t="s">
        <v>509</v>
      </c>
      <c r="W166" s="107">
        <f>221+267+266+264+262+264+262+260+265+261+263+262+262+263+260+261+259+260</f>
        <v>4682</v>
      </c>
      <c r="X166" s="108">
        <f>21+2+5+7+11+13+7+2+8+1+2+3+10+2+7</f>
        <v>101</v>
      </c>
      <c r="Y166" s="110">
        <f t="shared" si="19"/>
        <v>4783</v>
      </c>
      <c r="Z166" s="108" t="s">
        <v>407</v>
      </c>
      <c r="AA166" s="108">
        <v>0</v>
      </c>
      <c r="AB166" s="146">
        <v>0</v>
      </c>
      <c r="AC166" s="147"/>
      <c r="AD166" s="112">
        <v>0</v>
      </c>
      <c r="AE166" s="113">
        <v>0</v>
      </c>
      <c r="AF166" s="111">
        <f t="shared" si="20"/>
        <v>0</v>
      </c>
      <c r="AG166" s="113">
        <v>0</v>
      </c>
      <c r="AH166" s="113">
        <v>0</v>
      </c>
      <c r="AI166" s="115">
        <f t="shared" si="21"/>
        <v>0</v>
      </c>
      <c r="AJ166" s="108">
        <f t="shared" si="22"/>
        <v>0</v>
      </c>
      <c r="AK166" s="108">
        <f t="shared" si="23"/>
        <v>0</v>
      </c>
      <c r="AL166" s="115">
        <f t="shared" si="24"/>
        <v>0</v>
      </c>
      <c r="AM166" s="97"/>
      <c r="AN166" s="97"/>
      <c r="AO166" s="98"/>
      <c r="AP166" s="149" t="s">
        <v>511</v>
      </c>
      <c r="AQ166" s="150" t="s">
        <v>512</v>
      </c>
    </row>
    <row r="167" spans="1:43" ht="33" customHeight="1" x14ac:dyDescent="0.15">
      <c r="A167" s="158" t="s">
        <v>415</v>
      </c>
      <c r="B167" s="109" t="s">
        <v>541</v>
      </c>
      <c r="C167" s="109" t="s">
        <v>542</v>
      </c>
      <c r="D167" s="185" t="s">
        <v>418</v>
      </c>
      <c r="E167" s="109" t="str">
        <f t="shared" si="18"/>
        <v xml:space="preserve">I.1.A.1      </v>
      </c>
      <c r="F167" s="109" t="s">
        <v>240</v>
      </c>
      <c r="G167" s="109"/>
      <c r="H167" s="109"/>
      <c r="I167" s="109"/>
      <c r="J167" s="109"/>
      <c r="K167" s="109"/>
      <c r="L167" s="109"/>
      <c r="M167" s="109" t="s">
        <v>402</v>
      </c>
      <c r="N167" s="109" t="s">
        <v>403</v>
      </c>
      <c r="O167" s="139" t="s">
        <v>404</v>
      </c>
      <c r="P167" s="109" t="s">
        <v>414</v>
      </c>
      <c r="Q167" s="153">
        <v>30</v>
      </c>
      <c r="R167" s="114"/>
      <c r="S167" s="109"/>
      <c r="T167" s="109"/>
      <c r="U167" s="109"/>
      <c r="V167" s="151"/>
      <c r="W167" s="107"/>
      <c r="X167" s="108"/>
      <c r="Y167" s="110">
        <f t="shared" si="19"/>
        <v>0</v>
      </c>
      <c r="Z167" s="108"/>
      <c r="AA167" s="108"/>
      <c r="AB167" s="146"/>
      <c r="AC167" s="147" t="s">
        <v>406</v>
      </c>
      <c r="AD167" s="112">
        <v>0</v>
      </c>
      <c r="AE167" s="113">
        <v>0</v>
      </c>
      <c r="AF167" s="111">
        <f t="shared" si="20"/>
        <v>0</v>
      </c>
      <c r="AG167" s="113">
        <v>0</v>
      </c>
      <c r="AH167" s="113">
        <v>0</v>
      </c>
      <c r="AI167" s="115">
        <f t="shared" si="21"/>
        <v>0</v>
      </c>
      <c r="AJ167" s="108">
        <f t="shared" si="22"/>
        <v>0</v>
      </c>
      <c r="AK167" s="108">
        <f t="shared" si="23"/>
        <v>0</v>
      </c>
      <c r="AL167" s="115">
        <f t="shared" si="24"/>
        <v>0</v>
      </c>
      <c r="AM167" s="97"/>
      <c r="AN167" s="97"/>
      <c r="AO167" s="98"/>
      <c r="AP167" s="149" t="s">
        <v>408</v>
      </c>
      <c r="AQ167" s="150" t="s">
        <v>409</v>
      </c>
    </row>
    <row r="168" spans="1:43" ht="33" customHeight="1" x14ac:dyDescent="0.15">
      <c r="A168" s="158" t="s">
        <v>415</v>
      </c>
      <c r="B168" s="109" t="s">
        <v>541</v>
      </c>
      <c r="C168" s="109" t="s">
        <v>542</v>
      </c>
      <c r="D168" s="185" t="s">
        <v>419</v>
      </c>
      <c r="E168" s="109" t="str">
        <f t="shared" si="18"/>
        <v xml:space="preserve">I.1.A.1      </v>
      </c>
      <c r="F168" s="109" t="s">
        <v>240</v>
      </c>
      <c r="G168" s="109"/>
      <c r="H168" s="109"/>
      <c r="I168" s="109"/>
      <c r="J168" s="109"/>
      <c r="K168" s="109"/>
      <c r="L168" s="109"/>
      <c r="M168" s="109" t="s">
        <v>402</v>
      </c>
      <c r="N168" s="109" t="s">
        <v>403</v>
      </c>
      <c r="O168" s="139" t="s">
        <v>404</v>
      </c>
      <c r="P168" s="109" t="s">
        <v>414</v>
      </c>
      <c r="Q168" s="153">
        <v>30</v>
      </c>
      <c r="R168" s="114"/>
      <c r="S168" s="109"/>
      <c r="T168" s="109"/>
      <c r="U168" s="109"/>
      <c r="V168" s="151"/>
      <c r="W168" s="107"/>
      <c r="X168" s="108"/>
      <c r="Y168" s="110">
        <f t="shared" si="19"/>
        <v>0</v>
      </c>
      <c r="Z168" s="108"/>
      <c r="AA168" s="108"/>
      <c r="AB168" s="146"/>
      <c r="AC168" s="147" t="s">
        <v>406</v>
      </c>
      <c r="AD168" s="112">
        <v>0</v>
      </c>
      <c r="AE168" s="113">
        <v>0</v>
      </c>
      <c r="AF168" s="111">
        <f t="shared" si="20"/>
        <v>0</v>
      </c>
      <c r="AG168" s="113">
        <v>0</v>
      </c>
      <c r="AH168" s="113">
        <v>0</v>
      </c>
      <c r="AI168" s="115">
        <f t="shared" si="21"/>
        <v>0</v>
      </c>
      <c r="AJ168" s="108">
        <f t="shared" si="22"/>
        <v>0</v>
      </c>
      <c r="AK168" s="108">
        <f t="shared" si="23"/>
        <v>0</v>
      </c>
      <c r="AL168" s="115">
        <f t="shared" si="24"/>
        <v>0</v>
      </c>
      <c r="AM168" s="97"/>
      <c r="AN168" s="97"/>
      <c r="AO168" s="98"/>
      <c r="AP168" s="149" t="s">
        <v>408</v>
      </c>
      <c r="AQ168" s="150" t="s">
        <v>409</v>
      </c>
    </row>
    <row r="169" spans="1:43" ht="33" customHeight="1" x14ac:dyDescent="0.15">
      <c r="A169" s="158" t="s">
        <v>415</v>
      </c>
      <c r="B169" s="109" t="s">
        <v>541</v>
      </c>
      <c r="C169" s="109" t="s">
        <v>542</v>
      </c>
      <c r="D169" s="185" t="s">
        <v>420</v>
      </c>
      <c r="E169" s="109" t="str">
        <f t="shared" si="18"/>
        <v xml:space="preserve">I.1.A.1      </v>
      </c>
      <c r="F169" s="109" t="s">
        <v>240</v>
      </c>
      <c r="G169" s="109"/>
      <c r="H169" s="109"/>
      <c r="I169" s="109"/>
      <c r="J169" s="109"/>
      <c r="K169" s="109"/>
      <c r="L169" s="109"/>
      <c r="M169" s="109" t="s">
        <v>402</v>
      </c>
      <c r="N169" s="109" t="s">
        <v>403</v>
      </c>
      <c r="O169" s="139" t="s">
        <v>404</v>
      </c>
      <c r="P169" s="109" t="s">
        <v>414</v>
      </c>
      <c r="Q169" s="153">
        <v>30</v>
      </c>
      <c r="R169" s="114"/>
      <c r="S169" s="109"/>
      <c r="T169" s="109"/>
      <c r="U169" s="109"/>
      <c r="V169" s="151"/>
      <c r="W169" s="107"/>
      <c r="X169" s="108"/>
      <c r="Y169" s="110">
        <f t="shared" si="19"/>
        <v>0</v>
      </c>
      <c r="Z169" s="108"/>
      <c r="AA169" s="108"/>
      <c r="AB169" s="146"/>
      <c r="AC169" s="147" t="s">
        <v>406</v>
      </c>
      <c r="AD169" s="112">
        <v>0</v>
      </c>
      <c r="AE169" s="113">
        <v>0</v>
      </c>
      <c r="AF169" s="111">
        <f t="shared" si="20"/>
        <v>0</v>
      </c>
      <c r="AG169" s="113">
        <v>0</v>
      </c>
      <c r="AH169" s="113">
        <v>0</v>
      </c>
      <c r="AI169" s="115">
        <f t="shared" si="21"/>
        <v>0</v>
      </c>
      <c r="AJ169" s="108">
        <f t="shared" si="22"/>
        <v>0</v>
      </c>
      <c r="AK169" s="108">
        <f t="shared" si="23"/>
        <v>0</v>
      </c>
      <c r="AL169" s="115">
        <f t="shared" si="24"/>
        <v>0</v>
      </c>
      <c r="AM169" s="97"/>
      <c r="AN169" s="97"/>
      <c r="AO169" s="98"/>
      <c r="AP169" s="149" t="s">
        <v>408</v>
      </c>
      <c r="AQ169" s="150" t="s">
        <v>409</v>
      </c>
    </row>
    <row r="170" spans="1:43" ht="33" customHeight="1" x14ac:dyDescent="0.15">
      <c r="A170" s="158" t="s">
        <v>415</v>
      </c>
      <c r="B170" s="109" t="s">
        <v>541</v>
      </c>
      <c r="C170" s="109" t="s">
        <v>542</v>
      </c>
      <c r="D170" s="185" t="s">
        <v>422</v>
      </c>
      <c r="E170" s="109" t="str">
        <f t="shared" si="18"/>
        <v xml:space="preserve">I.1.A.1      </v>
      </c>
      <c r="F170" s="109" t="s">
        <v>240</v>
      </c>
      <c r="G170" s="109"/>
      <c r="H170" s="109"/>
      <c r="I170" s="109"/>
      <c r="J170" s="109"/>
      <c r="K170" s="109"/>
      <c r="L170" s="109"/>
      <c r="M170" s="109" t="s">
        <v>402</v>
      </c>
      <c r="N170" s="109" t="s">
        <v>403</v>
      </c>
      <c r="O170" s="139" t="s">
        <v>404</v>
      </c>
      <c r="P170" s="109" t="s">
        <v>414</v>
      </c>
      <c r="Q170" s="153">
        <v>30</v>
      </c>
      <c r="R170" s="114"/>
      <c r="S170" s="109"/>
      <c r="T170" s="109"/>
      <c r="U170" s="109"/>
      <c r="V170" s="151"/>
      <c r="W170" s="107"/>
      <c r="X170" s="108"/>
      <c r="Y170" s="110">
        <f t="shared" si="19"/>
        <v>0</v>
      </c>
      <c r="Z170" s="108"/>
      <c r="AA170" s="108"/>
      <c r="AB170" s="146"/>
      <c r="AC170" s="147" t="s">
        <v>406</v>
      </c>
      <c r="AD170" s="112">
        <v>0</v>
      </c>
      <c r="AE170" s="113">
        <v>0</v>
      </c>
      <c r="AF170" s="111">
        <f t="shared" si="20"/>
        <v>0</v>
      </c>
      <c r="AG170" s="113">
        <v>0</v>
      </c>
      <c r="AH170" s="113">
        <v>0</v>
      </c>
      <c r="AI170" s="115">
        <f t="shared" si="21"/>
        <v>0</v>
      </c>
      <c r="AJ170" s="108">
        <f t="shared" si="22"/>
        <v>0</v>
      </c>
      <c r="AK170" s="108">
        <f t="shared" si="23"/>
        <v>0</v>
      </c>
      <c r="AL170" s="115">
        <f t="shared" si="24"/>
        <v>0</v>
      </c>
      <c r="AM170" s="97"/>
      <c r="AN170" s="97"/>
      <c r="AO170" s="98"/>
      <c r="AP170" s="149" t="s">
        <v>408</v>
      </c>
      <c r="AQ170" s="150" t="s">
        <v>409</v>
      </c>
    </row>
    <row r="171" spans="1:43" ht="42.75" customHeight="1" x14ac:dyDescent="0.15">
      <c r="A171" s="158" t="s">
        <v>415</v>
      </c>
      <c r="B171" s="109" t="s">
        <v>541</v>
      </c>
      <c r="C171" s="109" t="s">
        <v>542</v>
      </c>
      <c r="D171" s="185" t="s">
        <v>424</v>
      </c>
      <c r="E171" s="109" t="str">
        <f t="shared" si="18"/>
        <v xml:space="preserve">I.1.A.1      </v>
      </c>
      <c r="F171" s="109" t="s">
        <v>240</v>
      </c>
      <c r="G171" s="109"/>
      <c r="H171" s="109"/>
      <c r="I171" s="109"/>
      <c r="J171" s="109"/>
      <c r="K171" s="109"/>
      <c r="L171" s="109"/>
      <c r="M171" s="109" t="s">
        <v>402</v>
      </c>
      <c r="N171" s="109" t="s">
        <v>403</v>
      </c>
      <c r="O171" s="139" t="s">
        <v>404</v>
      </c>
      <c r="P171" s="109" t="s">
        <v>414</v>
      </c>
      <c r="Q171" s="153">
        <v>30</v>
      </c>
      <c r="R171" s="114"/>
      <c r="S171" s="109"/>
      <c r="T171" s="109"/>
      <c r="U171" s="109"/>
      <c r="V171" s="151"/>
      <c r="W171" s="107"/>
      <c r="X171" s="108"/>
      <c r="Y171" s="110">
        <f t="shared" si="19"/>
        <v>0</v>
      </c>
      <c r="Z171" s="108"/>
      <c r="AA171" s="108"/>
      <c r="AB171" s="146"/>
      <c r="AC171" s="147" t="s">
        <v>406</v>
      </c>
      <c r="AD171" s="112">
        <v>0</v>
      </c>
      <c r="AE171" s="113">
        <v>0</v>
      </c>
      <c r="AF171" s="111">
        <f t="shared" si="20"/>
        <v>0</v>
      </c>
      <c r="AG171" s="113">
        <v>0</v>
      </c>
      <c r="AH171" s="113">
        <v>0</v>
      </c>
      <c r="AI171" s="115">
        <f t="shared" si="21"/>
        <v>0</v>
      </c>
      <c r="AJ171" s="108">
        <f t="shared" si="22"/>
        <v>0</v>
      </c>
      <c r="AK171" s="108">
        <f t="shared" si="23"/>
        <v>0</v>
      </c>
      <c r="AL171" s="115">
        <f t="shared" si="24"/>
        <v>0</v>
      </c>
      <c r="AM171" s="97"/>
      <c r="AN171" s="97"/>
      <c r="AO171" s="98"/>
      <c r="AP171" s="149" t="s">
        <v>408</v>
      </c>
      <c r="AQ171" s="150" t="s">
        <v>409</v>
      </c>
    </row>
    <row r="172" spans="1:43" ht="33" customHeight="1" x14ac:dyDescent="0.15">
      <c r="A172" s="158" t="s">
        <v>415</v>
      </c>
      <c r="B172" s="109" t="s">
        <v>541</v>
      </c>
      <c r="C172" s="109" t="s">
        <v>542</v>
      </c>
      <c r="D172" s="185" t="s">
        <v>425</v>
      </c>
      <c r="E172" s="109" t="str">
        <f t="shared" si="18"/>
        <v xml:space="preserve">I.1.A.1      </v>
      </c>
      <c r="F172" s="109" t="s">
        <v>240</v>
      </c>
      <c r="G172" s="109"/>
      <c r="H172" s="109"/>
      <c r="I172" s="109"/>
      <c r="J172" s="109"/>
      <c r="K172" s="109"/>
      <c r="L172" s="109"/>
      <c r="M172" s="109" t="s">
        <v>402</v>
      </c>
      <c r="N172" s="109" t="s">
        <v>403</v>
      </c>
      <c r="O172" s="139" t="s">
        <v>404</v>
      </c>
      <c r="P172" s="109" t="s">
        <v>414</v>
      </c>
      <c r="Q172" s="153">
        <v>30</v>
      </c>
      <c r="R172" s="114"/>
      <c r="S172" s="109"/>
      <c r="T172" s="109"/>
      <c r="U172" s="109"/>
      <c r="V172" s="151"/>
      <c r="W172" s="107"/>
      <c r="X172" s="108"/>
      <c r="Y172" s="110">
        <f t="shared" si="19"/>
        <v>0</v>
      </c>
      <c r="Z172" s="108"/>
      <c r="AA172" s="108"/>
      <c r="AB172" s="146"/>
      <c r="AC172" s="147" t="s">
        <v>406</v>
      </c>
      <c r="AD172" s="112">
        <v>0</v>
      </c>
      <c r="AE172" s="113">
        <v>0</v>
      </c>
      <c r="AF172" s="111">
        <f t="shared" si="20"/>
        <v>0</v>
      </c>
      <c r="AG172" s="113">
        <v>0</v>
      </c>
      <c r="AH172" s="113">
        <v>0</v>
      </c>
      <c r="AI172" s="115">
        <f t="shared" si="21"/>
        <v>0</v>
      </c>
      <c r="AJ172" s="108">
        <f t="shared" si="22"/>
        <v>0</v>
      </c>
      <c r="AK172" s="108">
        <f t="shared" si="23"/>
        <v>0</v>
      </c>
      <c r="AL172" s="115">
        <f t="shared" si="24"/>
        <v>0</v>
      </c>
      <c r="AM172" s="97"/>
      <c r="AN172" s="97"/>
      <c r="AO172" s="98"/>
      <c r="AP172" s="149" t="s">
        <v>408</v>
      </c>
      <c r="AQ172" s="150" t="s">
        <v>409</v>
      </c>
    </row>
    <row r="173" spans="1:43" ht="33" customHeight="1" x14ac:dyDescent="0.15">
      <c r="A173" s="158" t="s">
        <v>415</v>
      </c>
      <c r="B173" s="109" t="s">
        <v>541</v>
      </c>
      <c r="C173" s="109" t="s">
        <v>542</v>
      </c>
      <c r="D173" s="185" t="s">
        <v>426</v>
      </c>
      <c r="E173" s="109" t="str">
        <f t="shared" si="18"/>
        <v xml:space="preserve">I.1.A.1      </v>
      </c>
      <c r="F173" s="109" t="s">
        <v>240</v>
      </c>
      <c r="G173" s="109"/>
      <c r="H173" s="109"/>
      <c r="I173" s="109"/>
      <c r="J173" s="109"/>
      <c r="K173" s="109"/>
      <c r="L173" s="109"/>
      <c r="M173" s="109" t="s">
        <v>402</v>
      </c>
      <c r="N173" s="109" t="s">
        <v>403</v>
      </c>
      <c r="O173" s="139" t="s">
        <v>404</v>
      </c>
      <c r="P173" s="109" t="s">
        <v>414</v>
      </c>
      <c r="Q173" s="153">
        <v>30</v>
      </c>
      <c r="R173" s="114"/>
      <c r="S173" s="109"/>
      <c r="T173" s="109"/>
      <c r="U173" s="109"/>
      <c r="V173" s="151"/>
      <c r="W173" s="107"/>
      <c r="X173" s="108"/>
      <c r="Y173" s="110">
        <f t="shared" si="19"/>
        <v>0</v>
      </c>
      <c r="Z173" s="108"/>
      <c r="AA173" s="108"/>
      <c r="AB173" s="146"/>
      <c r="AC173" s="147" t="s">
        <v>406</v>
      </c>
      <c r="AD173" s="112">
        <v>0</v>
      </c>
      <c r="AE173" s="113">
        <v>0</v>
      </c>
      <c r="AF173" s="111">
        <f t="shared" si="20"/>
        <v>0</v>
      </c>
      <c r="AG173" s="113">
        <v>0</v>
      </c>
      <c r="AH173" s="113">
        <v>0</v>
      </c>
      <c r="AI173" s="115">
        <f t="shared" si="21"/>
        <v>0</v>
      </c>
      <c r="AJ173" s="108">
        <f t="shared" si="22"/>
        <v>0</v>
      </c>
      <c r="AK173" s="108">
        <f t="shared" si="23"/>
        <v>0</v>
      </c>
      <c r="AL173" s="115">
        <f t="shared" si="24"/>
        <v>0</v>
      </c>
      <c r="AM173" s="97"/>
      <c r="AN173" s="97"/>
      <c r="AO173" s="98"/>
      <c r="AP173" s="149" t="s">
        <v>408</v>
      </c>
      <c r="AQ173" s="150" t="s">
        <v>409</v>
      </c>
    </row>
    <row r="174" spans="1:43" ht="33" customHeight="1" x14ac:dyDescent="0.15">
      <c r="A174" s="158" t="s">
        <v>415</v>
      </c>
      <c r="B174" s="109" t="s">
        <v>541</v>
      </c>
      <c r="C174" s="109" t="s">
        <v>542</v>
      </c>
      <c r="D174" s="185" t="s">
        <v>427</v>
      </c>
      <c r="E174" s="109" t="str">
        <f t="shared" si="18"/>
        <v xml:space="preserve">I.1.A.1      </v>
      </c>
      <c r="F174" s="109" t="s">
        <v>240</v>
      </c>
      <c r="G174" s="109"/>
      <c r="H174" s="109"/>
      <c r="I174" s="109"/>
      <c r="J174" s="109"/>
      <c r="K174" s="109"/>
      <c r="L174" s="109"/>
      <c r="M174" s="109" t="s">
        <v>402</v>
      </c>
      <c r="N174" s="109" t="s">
        <v>403</v>
      </c>
      <c r="O174" s="139" t="s">
        <v>404</v>
      </c>
      <c r="P174" s="109" t="s">
        <v>414</v>
      </c>
      <c r="Q174" s="153">
        <v>30</v>
      </c>
      <c r="R174" s="114"/>
      <c r="S174" s="109"/>
      <c r="T174" s="109"/>
      <c r="U174" s="109"/>
      <c r="V174" s="151"/>
      <c r="W174" s="107"/>
      <c r="X174" s="108"/>
      <c r="Y174" s="110">
        <f t="shared" si="19"/>
        <v>0</v>
      </c>
      <c r="Z174" s="108"/>
      <c r="AA174" s="108"/>
      <c r="AB174" s="146"/>
      <c r="AC174" s="147" t="s">
        <v>406</v>
      </c>
      <c r="AD174" s="112">
        <v>0</v>
      </c>
      <c r="AE174" s="113">
        <v>0</v>
      </c>
      <c r="AF174" s="111">
        <f t="shared" si="20"/>
        <v>0</v>
      </c>
      <c r="AG174" s="113">
        <v>0</v>
      </c>
      <c r="AH174" s="113">
        <v>0</v>
      </c>
      <c r="AI174" s="115">
        <f t="shared" si="21"/>
        <v>0</v>
      </c>
      <c r="AJ174" s="108">
        <f t="shared" si="22"/>
        <v>0</v>
      </c>
      <c r="AK174" s="108">
        <f t="shared" si="23"/>
        <v>0</v>
      </c>
      <c r="AL174" s="115">
        <f t="shared" si="24"/>
        <v>0</v>
      </c>
      <c r="AM174" s="97"/>
      <c r="AN174" s="97"/>
      <c r="AO174" s="98"/>
      <c r="AP174" s="149" t="s">
        <v>408</v>
      </c>
      <c r="AQ174" s="150" t="s">
        <v>409</v>
      </c>
    </row>
    <row r="175" spans="1:43" ht="33" customHeight="1" x14ac:dyDescent="0.15">
      <c r="A175" s="158" t="s">
        <v>415</v>
      </c>
      <c r="B175" s="109" t="s">
        <v>541</v>
      </c>
      <c r="C175" s="109" t="s">
        <v>542</v>
      </c>
      <c r="D175" s="185" t="s">
        <v>428</v>
      </c>
      <c r="E175" s="109" t="str">
        <f t="shared" si="18"/>
        <v xml:space="preserve">I.1.A.1      </v>
      </c>
      <c r="F175" s="109" t="s">
        <v>240</v>
      </c>
      <c r="G175" s="109"/>
      <c r="H175" s="109"/>
      <c r="I175" s="109"/>
      <c r="J175" s="109"/>
      <c r="K175" s="109"/>
      <c r="L175" s="109"/>
      <c r="M175" s="109" t="s">
        <v>402</v>
      </c>
      <c r="N175" s="109" t="s">
        <v>403</v>
      </c>
      <c r="O175" s="139" t="s">
        <v>404</v>
      </c>
      <c r="P175" s="109" t="s">
        <v>414</v>
      </c>
      <c r="Q175" s="153">
        <v>30</v>
      </c>
      <c r="R175" s="114"/>
      <c r="S175" s="109"/>
      <c r="T175" s="109"/>
      <c r="U175" s="109"/>
      <c r="V175" s="151"/>
      <c r="W175" s="107"/>
      <c r="X175" s="108"/>
      <c r="Y175" s="110">
        <f t="shared" si="19"/>
        <v>0</v>
      </c>
      <c r="Z175" s="108"/>
      <c r="AA175" s="108"/>
      <c r="AB175" s="146"/>
      <c r="AC175" s="147" t="s">
        <v>406</v>
      </c>
      <c r="AD175" s="112">
        <v>0</v>
      </c>
      <c r="AE175" s="113">
        <v>0</v>
      </c>
      <c r="AF175" s="111">
        <f t="shared" si="20"/>
        <v>0</v>
      </c>
      <c r="AG175" s="113">
        <v>0</v>
      </c>
      <c r="AH175" s="113">
        <v>0</v>
      </c>
      <c r="AI175" s="115">
        <f t="shared" si="21"/>
        <v>0</v>
      </c>
      <c r="AJ175" s="108">
        <f t="shared" si="22"/>
        <v>0</v>
      </c>
      <c r="AK175" s="108">
        <f t="shared" si="23"/>
        <v>0</v>
      </c>
      <c r="AL175" s="115">
        <f t="shared" si="24"/>
        <v>0</v>
      </c>
      <c r="AM175" s="97"/>
      <c r="AN175" s="97"/>
      <c r="AO175" s="98"/>
      <c r="AP175" s="149" t="s">
        <v>408</v>
      </c>
      <c r="AQ175" s="150" t="s">
        <v>409</v>
      </c>
    </row>
    <row r="176" spans="1:43" ht="33" customHeight="1" x14ac:dyDescent="0.15">
      <c r="A176" s="158" t="s">
        <v>415</v>
      </c>
      <c r="B176" s="109" t="s">
        <v>541</v>
      </c>
      <c r="C176" s="109" t="s">
        <v>542</v>
      </c>
      <c r="D176" s="185" t="s">
        <v>429</v>
      </c>
      <c r="E176" s="109" t="str">
        <f t="shared" si="18"/>
        <v xml:space="preserve">I.1.A.1      </v>
      </c>
      <c r="F176" s="109" t="s">
        <v>240</v>
      </c>
      <c r="G176" s="109"/>
      <c r="H176" s="109"/>
      <c r="I176" s="109"/>
      <c r="J176" s="109"/>
      <c r="K176" s="109"/>
      <c r="L176" s="109"/>
      <c r="M176" s="109" t="s">
        <v>402</v>
      </c>
      <c r="N176" s="109" t="s">
        <v>403</v>
      </c>
      <c r="O176" s="139" t="s">
        <v>404</v>
      </c>
      <c r="P176" s="109" t="s">
        <v>414</v>
      </c>
      <c r="Q176" s="153">
        <v>30</v>
      </c>
      <c r="R176" s="114"/>
      <c r="S176" s="109"/>
      <c r="T176" s="109"/>
      <c r="U176" s="109"/>
      <c r="V176" s="151"/>
      <c r="W176" s="107"/>
      <c r="X176" s="108"/>
      <c r="Y176" s="110">
        <f t="shared" si="19"/>
        <v>0</v>
      </c>
      <c r="Z176" s="108"/>
      <c r="AA176" s="108"/>
      <c r="AB176" s="146"/>
      <c r="AC176" s="147" t="s">
        <v>406</v>
      </c>
      <c r="AD176" s="112">
        <v>0</v>
      </c>
      <c r="AE176" s="113">
        <v>0</v>
      </c>
      <c r="AF176" s="111">
        <f t="shared" si="20"/>
        <v>0</v>
      </c>
      <c r="AG176" s="113">
        <v>0</v>
      </c>
      <c r="AH176" s="113">
        <v>0</v>
      </c>
      <c r="AI176" s="115">
        <f t="shared" si="21"/>
        <v>0</v>
      </c>
      <c r="AJ176" s="108">
        <f t="shared" si="22"/>
        <v>0</v>
      </c>
      <c r="AK176" s="108">
        <f t="shared" si="23"/>
        <v>0</v>
      </c>
      <c r="AL176" s="115">
        <f t="shared" si="24"/>
        <v>0</v>
      </c>
      <c r="AM176" s="97"/>
      <c r="AN176" s="97"/>
      <c r="AO176" s="98"/>
      <c r="AP176" s="149" t="s">
        <v>408</v>
      </c>
      <c r="AQ176" s="150" t="s">
        <v>409</v>
      </c>
    </row>
    <row r="177" spans="1:43" ht="33" customHeight="1" x14ac:dyDescent="0.15">
      <c r="A177" s="158" t="s">
        <v>415</v>
      </c>
      <c r="B177" s="109" t="s">
        <v>541</v>
      </c>
      <c r="C177" s="109" t="s">
        <v>542</v>
      </c>
      <c r="D177" s="185" t="s">
        <v>430</v>
      </c>
      <c r="E177" s="109" t="str">
        <f t="shared" si="18"/>
        <v xml:space="preserve">I.1.A.1      </v>
      </c>
      <c r="F177" s="109" t="s">
        <v>240</v>
      </c>
      <c r="G177" s="109"/>
      <c r="H177" s="109"/>
      <c r="I177" s="109"/>
      <c r="J177" s="109"/>
      <c r="K177" s="109"/>
      <c r="L177" s="109"/>
      <c r="M177" s="109" t="s">
        <v>402</v>
      </c>
      <c r="N177" s="109" t="s">
        <v>403</v>
      </c>
      <c r="O177" s="139" t="s">
        <v>404</v>
      </c>
      <c r="P177" s="109" t="s">
        <v>414</v>
      </c>
      <c r="Q177" s="153">
        <v>30</v>
      </c>
      <c r="R177" s="114"/>
      <c r="S177" s="109"/>
      <c r="T177" s="109"/>
      <c r="U177" s="109"/>
      <c r="V177" s="151"/>
      <c r="W177" s="107"/>
      <c r="X177" s="108"/>
      <c r="Y177" s="110">
        <f t="shared" si="19"/>
        <v>0</v>
      </c>
      <c r="Z177" s="108"/>
      <c r="AA177" s="108"/>
      <c r="AB177" s="146"/>
      <c r="AC177" s="147" t="s">
        <v>406</v>
      </c>
      <c r="AD177" s="112">
        <v>0</v>
      </c>
      <c r="AE177" s="113">
        <v>0</v>
      </c>
      <c r="AF177" s="111">
        <f t="shared" si="20"/>
        <v>0</v>
      </c>
      <c r="AG177" s="113">
        <v>0</v>
      </c>
      <c r="AH177" s="113">
        <v>0</v>
      </c>
      <c r="AI177" s="115">
        <f t="shared" si="21"/>
        <v>0</v>
      </c>
      <c r="AJ177" s="108">
        <f t="shared" si="22"/>
        <v>0</v>
      </c>
      <c r="AK177" s="108">
        <f t="shared" si="23"/>
        <v>0</v>
      </c>
      <c r="AL177" s="115">
        <f t="shared" si="24"/>
        <v>0</v>
      </c>
      <c r="AM177" s="97"/>
      <c r="AN177" s="97"/>
      <c r="AO177" s="98"/>
      <c r="AP177" s="149" t="s">
        <v>408</v>
      </c>
      <c r="AQ177" s="150" t="s">
        <v>409</v>
      </c>
    </row>
    <row r="178" spans="1:43" ht="33" customHeight="1" x14ac:dyDescent="0.15">
      <c r="A178" s="158" t="s">
        <v>415</v>
      </c>
      <c r="B178" s="109" t="s">
        <v>541</v>
      </c>
      <c r="C178" s="109" t="s">
        <v>542</v>
      </c>
      <c r="D178" s="185" t="s">
        <v>431</v>
      </c>
      <c r="E178" s="109" t="str">
        <f t="shared" si="18"/>
        <v xml:space="preserve">I.1.A.1      </v>
      </c>
      <c r="F178" s="109" t="s">
        <v>240</v>
      </c>
      <c r="G178" s="109"/>
      <c r="H178" s="109"/>
      <c r="I178" s="109"/>
      <c r="J178" s="109"/>
      <c r="K178" s="109"/>
      <c r="L178" s="109"/>
      <c r="M178" s="109" t="s">
        <v>402</v>
      </c>
      <c r="N178" s="109" t="s">
        <v>403</v>
      </c>
      <c r="O178" s="139" t="s">
        <v>404</v>
      </c>
      <c r="P178" s="109" t="s">
        <v>414</v>
      </c>
      <c r="Q178" s="153">
        <v>30</v>
      </c>
      <c r="R178" s="114"/>
      <c r="S178" s="109"/>
      <c r="T178" s="109"/>
      <c r="U178" s="109"/>
      <c r="V178" s="151"/>
      <c r="W178" s="107"/>
      <c r="X178" s="108"/>
      <c r="Y178" s="110">
        <f t="shared" si="19"/>
        <v>0</v>
      </c>
      <c r="Z178" s="108"/>
      <c r="AA178" s="108"/>
      <c r="AB178" s="146"/>
      <c r="AC178" s="147" t="s">
        <v>406</v>
      </c>
      <c r="AD178" s="112">
        <v>0</v>
      </c>
      <c r="AE178" s="113">
        <v>0</v>
      </c>
      <c r="AF178" s="111">
        <f t="shared" si="20"/>
        <v>0</v>
      </c>
      <c r="AG178" s="113">
        <v>0</v>
      </c>
      <c r="AH178" s="113">
        <v>0</v>
      </c>
      <c r="AI178" s="115">
        <f t="shared" si="21"/>
        <v>0</v>
      </c>
      <c r="AJ178" s="108">
        <f t="shared" si="22"/>
        <v>0</v>
      </c>
      <c r="AK178" s="108">
        <f t="shared" si="23"/>
        <v>0</v>
      </c>
      <c r="AL178" s="115">
        <f t="shared" si="24"/>
        <v>0</v>
      </c>
      <c r="AM178" s="97"/>
      <c r="AN178" s="97"/>
      <c r="AO178" s="98"/>
      <c r="AP178" s="149" t="s">
        <v>408</v>
      </c>
      <c r="AQ178" s="150" t="s">
        <v>409</v>
      </c>
    </row>
    <row r="179" spans="1:43" ht="33" customHeight="1" x14ac:dyDescent="0.15">
      <c r="A179" s="158" t="s">
        <v>415</v>
      </c>
      <c r="B179" s="109" t="s">
        <v>541</v>
      </c>
      <c r="C179" s="109" t="s">
        <v>542</v>
      </c>
      <c r="D179" s="185" t="s">
        <v>432</v>
      </c>
      <c r="E179" s="109" t="str">
        <f t="shared" si="18"/>
        <v xml:space="preserve">I.1.A.1      </v>
      </c>
      <c r="F179" s="109" t="s">
        <v>240</v>
      </c>
      <c r="G179" s="109"/>
      <c r="H179" s="109"/>
      <c r="I179" s="109"/>
      <c r="J179" s="109"/>
      <c r="K179" s="109"/>
      <c r="L179" s="109"/>
      <c r="M179" s="109" t="s">
        <v>402</v>
      </c>
      <c r="N179" s="109" t="s">
        <v>403</v>
      </c>
      <c r="O179" s="139" t="s">
        <v>404</v>
      </c>
      <c r="P179" s="109" t="s">
        <v>414</v>
      </c>
      <c r="Q179" s="153">
        <v>30</v>
      </c>
      <c r="R179" s="114"/>
      <c r="S179" s="109"/>
      <c r="T179" s="109"/>
      <c r="U179" s="109"/>
      <c r="V179" s="151"/>
      <c r="W179" s="107"/>
      <c r="X179" s="108"/>
      <c r="Y179" s="110">
        <f t="shared" si="19"/>
        <v>0</v>
      </c>
      <c r="Z179" s="108"/>
      <c r="AA179" s="108"/>
      <c r="AB179" s="146"/>
      <c r="AC179" s="147" t="s">
        <v>406</v>
      </c>
      <c r="AD179" s="112">
        <v>0</v>
      </c>
      <c r="AE179" s="113">
        <v>0</v>
      </c>
      <c r="AF179" s="111">
        <f t="shared" si="20"/>
        <v>0</v>
      </c>
      <c r="AG179" s="113">
        <v>0</v>
      </c>
      <c r="AH179" s="113">
        <v>0</v>
      </c>
      <c r="AI179" s="115">
        <f t="shared" si="21"/>
        <v>0</v>
      </c>
      <c r="AJ179" s="108">
        <f t="shared" si="22"/>
        <v>0</v>
      </c>
      <c r="AK179" s="108">
        <f t="shared" si="23"/>
        <v>0</v>
      </c>
      <c r="AL179" s="115">
        <f t="shared" si="24"/>
        <v>0</v>
      </c>
      <c r="AM179" s="97"/>
      <c r="AN179" s="97"/>
      <c r="AO179" s="98"/>
      <c r="AP179" s="149" t="s">
        <v>408</v>
      </c>
      <c r="AQ179" s="150" t="s">
        <v>409</v>
      </c>
    </row>
    <row r="180" spans="1:43" ht="33" customHeight="1" x14ac:dyDescent="0.15">
      <c r="A180" s="158" t="s">
        <v>415</v>
      </c>
      <c r="B180" s="109" t="s">
        <v>541</v>
      </c>
      <c r="C180" s="109" t="s">
        <v>542</v>
      </c>
      <c r="D180" s="185" t="s">
        <v>433</v>
      </c>
      <c r="E180" s="109" t="str">
        <f t="shared" si="18"/>
        <v xml:space="preserve">I.1.A.1      </v>
      </c>
      <c r="F180" s="109" t="s">
        <v>240</v>
      </c>
      <c r="G180" s="109"/>
      <c r="H180" s="109"/>
      <c r="I180" s="109"/>
      <c r="J180" s="109"/>
      <c r="K180" s="109"/>
      <c r="L180" s="109"/>
      <c r="M180" s="109" t="s">
        <v>402</v>
      </c>
      <c r="N180" s="109" t="s">
        <v>403</v>
      </c>
      <c r="O180" s="139" t="s">
        <v>404</v>
      </c>
      <c r="P180" s="109" t="s">
        <v>414</v>
      </c>
      <c r="Q180" s="153">
        <v>30</v>
      </c>
      <c r="R180" s="114"/>
      <c r="S180" s="109"/>
      <c r="T180" s="109"/>
      <c r="U180" s="109"/>
      <c r="V180" s="151"/>
      <c r="W180" s="107"/>
      <c r="X180" s="108"/>
      <c r="Y180" s="110">
        <f t="shared" si="19"/>
        <v>0</v>
      </c>
      <c r="Z180" s="108"/>
      <c r="AA180" s="108"/>
      <c r="AB180" s="146"/>
      <c r="AC180" s="147" t="s">
        <v>406</v>
      </c>
      <c r="AD180" s="112">
        <v>0</v>
      </c>
      <c r="AE180" s="113">
        <v>0</v>
      </c>
      <c r="AF180" s="111">
        <f t="shared" si="20"/>
        <v>0</v>
      </c>
      <c r="AG180" s="113">
        <v>0</v>
      </c>
      <c r="AH180" s="113">
        <v>0</v>
      </c>
      <c r="AI180" s="115">
        <f t="shared" si="21"/>
        <v>0</v>
      </c>
      <c r="AJ180" s="108">
        <f t="shared" si="22"/>
        <v>0</v>
      </c>
      <c r="AK180" s="108">
        <f t="shared" si="23"/>
        <v>0</v>
      </c>
      <c r="AL180" s="115">
        <f t="shared" si="24"/>
        <v>0</v>
      </c>
      <c r="AM180" s="97"/>
      <c r="AN180" s="97"/>
      <c r="AO180" s="98"/>
      <c r="AP180" s="149" t="s">
        <v>408</v>
      </c>
      <c r="AQ180" s="150" t="s">
        <v>409</v>
      </c>
    </row>
    <row r="181" spans="1:43" ht="33" customHeight="1" x14ac:dyDescent="0.15">
      <c r="A181" s="158" t="s">
        <v>415</v>
      </c>
      <c r="B181" s="109" t="s">
        <v>541</v>
      </c>
      <c r="C181" s="109" t="s">
        <v>542</v>
      </c>
      <c r="D181" s="185" t="s">
        <v>434</v>
      </c>
      <c r="E181" s="109" t="str">
        <f t="shared" si="18"/>
        <v xml:space="preserve">I.1.A.1      </v>
      </c>
      <c r="F181" s="109" t="s">
        <v>240</v>
      </c>
      <c r="G181" s="109"/>
      <c r="H181" s="109"/>
      <c r="I181" s="109"/>
      <c r="J181" s="109"/>
      <c r="K181" s="109"/>
      <c r="L181" s="109"/>
      <c r="M181" s="109" t="s">
        <v>402</v>
      </c>
      <c r="N181" s="109" t="s">
        <v>403</v>
      </c>
      <c r="O181" s="139" t="s">
        <v>404</v>
      </c>
      <c r="P181" s="109" t="s">
        <v>414</v>
      </c>
      <c r="Q181" s="153">
        <v>30</v>
      </c>
      <c r="R181" s="114"/>
      <c r="S181" s="109"/>
      <c r="T181" s="109"/>
      <c r="U181" s="109"/>
      <c r="V181" s="151"/>
      <c r="W181" s="107"/>
      <c r="X181" s="108"/>
      <c r="Y181" s="110">
        <f t="shared" si="19"/>
        <v>0</v>
      </c>
      <c r="Z181" s="108"/>
      <c r="AA181" s="108"/>
      <c r="AB181" s="146"/>
      <c r="AC181" s="147" t="s">
        <v>406</v>
      </c>
      <c r="AD181" s="112">
        <v>0</v>
      </c>
      <c r="AE181" s="113">
        <v>0</v>
      </c>
      <c r="AF181" s="111">
        <f t="shared" si="20"/>
        <v>0</v>
      </c>
      <c r="AG181" s="113">
        <v>0</v>
      </c>
      <c r="AH181" s="113">
        <v>0</v>
      </c>
      <c r="AI181" s="115">
        <f t="shared" si="21"/>
        <v>0</v>
      </c>
      <c r="AJ181" s="108">
        <f t="shared" si="22"/>
        <v>0</v>
      </c>
      <c r="AK181" s="108">
        <f t="shared" si="23"/>
        <v>0</v>
      </c>
      <c r="AL181" s="115">
        <f t="shared" si="24"/>
        <v>0</v>
      </c>
      <c r="AM181" s="97"/>
      <c r="AN181" s="97"/>
      <c r="AO181" s="98"/>
      <c r="AP181" s="149" t="s">
        <v>408</v>
      </c>
      <c r="AQ181" s="150" t="s">
        <v>409</v>
      </c>
    </row>
    <row r="182" spans="1:43" ht="33" customHeight="1" x14ac:dyDescent="0.15">
      <c r="A182" s="158" t="s">
        <v>415</v>
      </c>
      <c r="B182" s="109" t="s">
        <v>541</v>
      </c>
      <c r="C182" s="109" t="s">
        <v>542</v>
      </c>
      <c r="D182" s="185" t="s">
        <v>435</v>
      </c>
      <c r="E182" s="109" t="str">
        <f t="shared" si="18"/>
        <v xml:space="preserve">I.1.A.1      </v>
      </c>
      <c r="F182" s="109" t="s">
        <v>240</v>
      </c>
      <c r="G182" s="109"/>
      <c r="H182" s="109"/>
      <c r="I182" s="109"/>
      <c r="J182" s="109"/>
      <c r="K182" s="109"/>
      <c r="L182" s="109"/>
      <c r="M182" s="109" t="s">
        <v>402</v>
      </c>
      <c r="N182" s="109" t="s">
        <v>403</v>
      </c>
      <c r="O182" s="139" t="s">
        <v>404</v>
      </c>
      <c r="P182" s="109" t="s">
        <v>414</v>
      </c>
      <c r="Q182" s="153">
        <v>30</v>
      </c>
      <c r="R182" s="114"/>
      <c r="S182" s="109"/>
      <c r="T182" s="109"/>
      <c r="U182" s="109"/>
      <c r="V182" s="151"/>
      <c r="W182" s="107"/>
      <c r="X182" s="108"/>
      <c r="Y182" s="110">
        <f t="shared" si="19"/>
        <v>0</v>
      </c>
      <c r="Z182" s="108"/>
      <c r="AA182" s="108"/>
      <c r="AB182" s="146"/>
      <c r="AC182" s="147" t="s">
        <v>406</v>
      </c>
      <c r="AD182" s="112">
        <v>0</v>
      </c>
      <c r="AE182" s="113">
        <v>0</v>
      </c>
      <c r="AF182" s="111">
        <f t="shared" si="20"/>
        <v>0</v>
      </c>
      <c r="AG182" s="113">
        <v>0</v>
      </c>
      <c r="AH182" s="113">
        <v>0</v>
      </c>
      <c r="AI182" s="115">
        <f t="shared" si="21"/>
        <v>0</v>
      </c>
      <c r="AJ182" s="108">
        <f t="shared" si="22"/>
        <v>0</v>
      </c>
      <c r="AK182" s="108">
        <f t="shared" si="23"/>
        <v>0</v>
      </c>
      <c r="AL182" s="115">
        <f t="shared" si="24"/>
        <v>0</v>
      </c>
      <c r="AM182" s="97"/>
      <c r="AN182" s="97"/>
      <c r="AO182" s="98"/>
      <c r="AP182" s="149" t="s">
        <v>408</v>
      </c>
      <c r="AQ182" s="150" t="s">
        <v>409</v>
      </c>
    </row>
    <row r="183" spans="1:43" ht="33" customHeight="1" x14ac:dyDescent="0.15">
      <c r="A183" s="158" t="s">
        <v>415</v>
      </c>
      <c r="B183" s="109" t="s">
        <v>541</v>
      </c>
      <c r="C183" s="109" t="s">
        <v>542</v>
      </c>
      <c r="D183" s="185" t="s">
        <v>436</v>
      </c>
      <c r="E183" s="109" t="str">
        <f t="shared" si="18"/>
        <v xml:space="preserve">I.1.A.1      </v>
      </c>
      <c r="F183" s="109" t="s">
        <v>240</v>
      </c>
      <c r="G183" s="109"/>
      <c r="H183" s="109"/>
      <c r="I183" s="109"/>
      <c r="J183" s="109"/>
      <c r="K183" s="109"/>
      <c r="L183" s="109"/>
      <c r="M183" s="109" t="s">
        <v>402</v>
      </c>
      <c r="N183" s="109" t="s">
        <v>403</v>
      </c>
      <c r="O183" s="139" t="s">
        <v>404</v>
      </c>
      <c r="P183" s="109" t="s">
        <v>414</v>
      </c>
      <c r="Q183" s="153">
        <v>30</v>
      </c>
      <c r="R183" s="114"/>
      <c r="S183" s="109"/>
      <c r="T183" s="109"/>
      <c r="U183" s="109"/>
      <c r="V183" s="151"/>
      <c r="W183" s="107"/>
      <c r="X183" s="108"/>
      <c r="Y183" s="110">
        <f t="shared" si="19"/>
        <v>0</v>
      </c>
      <c r="Z183" s="108"/>
      <c r="AA183" s="108"/>
      <c r="AB183" s="146"/>
      <c r="AC183" s="147" t="s">
        <v>406</v>
      </c>
      <c r="AD183" s="112">
        <v>0</v>
      </c>
      <c r="AE183" s="113">
        <v>0</v>
      </c>
      <c r="AF183" s="111">
        <f t="shared" si="20"/>
        <v>0</v>
      </c>
      <c r="AG183" s="113">
        <v>0</v>
      </c>
      <c r="AH183" s="113">
        <v>0</v>
      </c>
      <c r="AI183" s="115">
        <f t="shared" si="21"/>
        <v>0</v>
      </c>
      <c r="AJ183" s="108">
        <f t="shared" si="22"/>
        <v>0</v>
      </c>
      <c r="AK183" s="108">
        <f t="shared" si="23"/>
        <v>0</v>
      </c>
      <c r="AL183" s="115">
        <f t="shared" si="24"/>
        <v>0</v>
      </c>
      <c r="AM183" s="97"/>
      <c r="AN183" s="97"/>
      <c r="AO183" s="98"/>
      <c r="AP183" s="149" t="s">
        <v>408</v>
      </c>
      <c r="AQ183" s="150" t="s">
        <v>409</v>
      </c>
    </row>
    <row r="184" spans="1:43" ht="33" customHeight="1" x14ac:dyDescent="0.15">
      <c r="A184" s="158" t="s">
        <v>415</v>
      </c>
      <c r="B184" s="109" t="s">
        <v>541</v>
      </c>
      <c r="C184" s="109" t="s">
        <v>542</v>
      </c>
      <c r="D184" s="185" t="s">
        <v>437</v>
      </c>
      <c r="E184" s="109" t="str">
        <f t="shared" si="18"/>
        <v xml:space="preserve">I.1.A.1      </v>
      </c>
      <c r="F184" s="109" t="s">
        <v>240</v>
      </c>
      <c r="G184" s="109"/>
      <c r="H184" s="109"/>
      <c r="I184" s="109"/>
      <c r="J184" s="109"/>
      <c r="K184" s="109"/>
      <c r="L184" s="109"/>
      <c r="M184" s="109" t="s">
        <v>402</v>
      </c>
      <c r="N184" s="109" t="s">
        <v>403</v>
      </c>
      <c r="O184" s="139" t="s">
        <v>404</v>
      </c>
      <c r="P184" s="109" t="s">
        <v>414</v>
      </c>
      <c r="Q184" s="153">
        <v>30</v>
      </c>
      <c r="R184" s="114"/>
      <c r="S184" s="109"/>
      <c r="T184" s="109"/>
      <c r="U184" s="109"/>
      <c r="V184" s="151"/>
      <c r="W184" s="107"/>
      <c r="X184" s="108"/>
      <c r="Y184" s="110">
        <f t="shared" si="19"/>
        <v>0</v>
      </c>
      <c r="Z184" s="108"/>
      <c r="AA184" s="108"/>
      <c r="AB184" s="146"/>
      <c r="AC184" s="147" t="s">
        <v>406</v>
      </c>
      <c r="AD184" s="112">
        <v>0</v>
      </c>
      <c r="AE184" s="113">
        <v>0</v>
      </c>
      <c r="AF184" s="111">
        <f t="shared" si="20"/>
        <v>0</v>
      </c>
      <c r="AG184" s="113">
        <v>0</v>
      </c>
      <c r="AH184" s="113">
        <v>0</v>
      </c>
      <c r="AI184" s="115">
        <f t="shared" si="21"/>
        <v>0</v>
      </c>
      <c r="AJ184" s="108">
        <f t="shared" si="22"/>
        <v>0</v>
      </c>
      <c r="AK184" s="108">
        <f t="shared" si="23"/>
        <v>0</v>
      </c>
      <c r="AL184" s="115">
        <f t="shared" si="24"/>
        <v>0</v>
      </c>
      <c r="AM184" s="97"/>
      <c r="AN184" s="97"/>
      <c r="AO184" s="98"/>
      <c r="AP184" s="149" t="s">
        <v>408</v>
      </c>
      <c r="AQ184" s="150" t="s">
        <v>409</v>
      </c>
    </row>
    <row r="185" spans="1:43" ht="33" customHeight="1" x14ac:dyDescent="0.15">
      <c r="A185" s="158" t="s">
        <v>415</v>
      </c>
      <c r="B185" s="109" t="s">
        <v>541</v>
      </c>
      <c r="C185" s="109" t="s">
        <v>542</v>
      </c>
      <c r="D185" s="185" t="s">
        <v>438</v>
      </c>
      <c r="E185" s="109" t="str">
        <f t="shared" si="18"/>
        <v xml:space="preserve">I.1.A.1      </v>
      </c>
      <c r="F185" s="109" t="s">
        <v>240</v>
      </c>
      <c r="G185" s="109"/>
      <c r="H185" s="109"/>
      <c r="I185" s="109"/>
      <c r="J185" s="109"/>
      <c r="K185" s="109"/>
      <c r="L185" s="109"/>
      <c r="M185" s="109" t="s">
        <v>402</v>
      </c>
      <c r="N185" s="109" t="s">
        <v>403</v>
      </c>
      <c r="O185" s="139" t="s">
        <v>404</v>
      </c>
      <c r="P185" s="109" t="s">
        <v>414</v>
      </c>
      <c r="Q185" s="153">
        <v>30</v>
      </c>
      <c r="R185" s="114"/>
      <c r="S185" s="109"/>
      <c r="T185" s="109"/>
      <c r="U185" s="109"/>
      <c r="V185" s="151"/>
      <c r="W185" s="107"/>
      <c r="X185" s="108"/>
      <c r="Y185" s="110">
        <f t="shared" si="19"/>
        <v>0</v>
      </c>
      <c r="Z185" s="108"/>
      <c r="AA185" s="108"/>
      <c r="AB185" s="146"/>
      <c r="AC185" s="147" t="s">
        <v>406</v>
      </c>
      <c r="AD185" s="112">
        <v>0</v>
      </c>
      <c r="AE185" s="113">
        <v>0</v>
      </c>
      <c r="AF185" s="111">
        <f t="shared" si="20"/>
        <v>0</v>
      </c>
      <c r="AG185" s="113">
        <v>0</v>
      </c>
      <c r="AH185" s="113">
        <v>0</v>
      </c>
      <c r="AI185" s="115">
        <f t="shared" si="21"/>
        <v>0</v>
      </c>
      <c r="AJ185" s="108">
        <f t="shared" si="22"/>
        <v>0</v>
      </c>
      <c r="AK185" s="108">
        <f t="shared" si="23"/>
        <v>0</v>
      </c>
      <c r="AL185" s="115">
        <f t="shared" si="24"/>
        <v>0</v>
      </c>
      <c r="AM185" s="97"/>
      <c r="AN185" s="97"/>
      <c r="AO185" s="98"/>
      <c r="AP185" s="149" t="s">
        <v>408</v>
      </c>
      <c r="AQ185" s="150" t="s">
        <v>409</v>
      </c>
    </row>
    <row r="186" spans="1:43" ht="33" customHeight="1" x14ac:dyDescent="0.15">
      <c r="A186" s="158" t="s">
        <v>415</v>
      </c>
      <c r="B186" s="109" t="s">
        <v>541</v>
      </c>
      <c r="C186" s="109" t="s">
        <v>542</v>
      </c>
      <c r="D186" s="185" t="s">
        <v>439</v>
      </c>
      <c r="E186" s="109" t="str">
        <f t="shared" si="18"/>
        <v xml:space="preserve">I.1.A.1      </v>
      </c>
      <c r="F186" s="109" t="s">
        <v>240</v>
      </c>
      <c r="G186" s="109"/>
      <c r="H186" s="109"/>
      <c r="I186" s="109"/>
      <c r="J186" s="109"/>
      <c r="K186" s="109"/>
      <c r="L186" s="109"/>
      <c r="M186" s="109" t="s">
        <v>402</v>
      </c>
      <c r="N186" s="109" t="s">
        <v>403</v>
      </c>
      <c r="O186" s="139" t="s">
        <v>404</v>
      </c>
      <c r="P186" s="109" t="s">
        <v>414</v>
      </c>
      <c r="Q186" s="153">
        <v>30</v>
      </c>
      <c r="R186" s="114"/>
      <c r="S186" s="109"/>
      <c r="T186" s="109"/>
      <c r="U186" s="109"/>
      <c r="V186" s="151"/>
      <c r="W186" s="107"/>
      <c r="X186" s="108"/>
      <c r="Y186" s="110">
        <f t="shared" si="19"/>
        <v>0</v>
      </c>
      <c r="Z186" s="108"/>
      <c r="AA186" s="108"/>
      <c r="AB186" s="146"/>
      <c r="AC186" s="147" t="s">
        <v>406</v>
      </c>
      <c r="AD186" s="112">
        <v>0</v>
      </c>
      <c r="AE186" s="113">
        <v>0</v>
      </c>
      <c r="AF186" s="111">
        <f t="shared" si="20"/>
        <v>0</v>
      </c>
      <c r="AG186" s="113">
        <v>0</v>
      </c>
      <c r="AH186" s="113">
        <v>0</v>
      </c>
      <c r="AI186" s="115">
        <f t="shared" si="21"/>
        <v>0</v>
      </c>
      <c r="AJ186" s="108">
        <f t="shared" si="22"/>
        <v>0</v>
      </c>
      <c r="AK186" s="108">
        <f t="shared" si="23"/>
        <v>0</v>
      </c>
      <c r="AL186" s="115">
        <f t="shared" si="24"/>
        <v>0</v>
      </c>
      <c r="AM186" s="97"/>
      <c r="AN186" s="97"/>
      <c r="AO186" s="98"/>
      <c r="AP186" s="149" t="s">
        <v>408</v>
      </c>
      <c r="AQ186" s="150" t="s">
        <v>409</v>
      </c>
    </row>
    <row r="187" spans="1:43" ht="33" customHeight="1" x14ac:dyDescent="0.15">
      <c r="A187" s="158" t="s">
        <v>415</v>
      </c>
      <c r="B187" s="109" t="s">
        <v>541</v>
      </c>
      <c r="C187" s="109" t="s">
        <v>542</v>
      </c>
      <c r="D187" s="185" t="s">
        <v>440</v>
      </c>
      <c r="E187" s="109" t="str">
        <f t="shared" si="18"/>
        <v xml:space="preserve">I.1.A.1      </v>
      </c>
      <c r="F187" s="109" t="s">
        <v>240</v>
      </c>
      <c r="G187" s="109"/>
      <c r="H187" s="109"/>
      <c r="I187" s="109"/>
      <c r="J187" s="109"/>
      <c r="K187" s="109"/>
      <c r="L187" s="109"/>
      <c r="M187" s="109" t="s">
        <v>402</v>
      </c>
      <c r="N187" s="109" t="s">
        <v>403</v>
      </c>
      <c r="O187" s="139" t="s">
        <v>404</v>
      </c>
      <c r="P187" s="109" t="s">
        <v>414</v>
      </c>
      <c r="Q187" s="153">
        <v>30</v>
      </c>
      <c r="R187" s="114"/>
      <c r="S187" s="109"/>
      <c r="T187" s="109"/>
      <c r="U187" s="109"/>
      <c r="V187" s="151"/>
      <c r="W187" s="107"/>
      <c r="X187" s="108"/>
      <c r="Y187" s="110">
        <f t="shared" si="19"/>
        <v>0</v>
      </c>
      <c r="Z187" s="108"/>
      <c r="AA187" s="108"/>
      <c r="AB187" s="146"/>
      <c r="AC187" s="147" t="s">
        <v>406</v>
      </c>
      <c r="AD187" s="112">
        <v>0</v>
      </c>
      <c r="AE187" s="113">
        <v>0</v>
      </c>
      <c r="AF187" s="111">
        <f t="shared" si="20"/>
        <v>0</v>
      </c>
      <c r="AG187" s="113">
        <v>0</v>
      </c>
      <c r="AH187" s="113">
        <v>0</v>
      </c>
      <c r="AI187" s="115">
        <f t="shared" si="21"/>
        <v>0</v>
      </c>
      <c r="AJ187" s="108">
        <f t="shared" si="22"/>
        <v>0</v>
      </c>
      <c r="AK187" s="108">
        <f t="shared" si="23"/>
        <v>0</v>
      </c>
      <c r="AL187" s="115">
        <f t="shared" si="24"/>
        <v>0</v>
      </c>
      <c r="AM187" s="97"/>
      <c r="AN187" s="97"/>
      <c r="AO187" s="98"/>
      <c r="AP187" s="149" t="s">
        <v>408</v>
      </c>
      <c r="AQ187" s="150" t="s">
        <v>409</v>
      </c>
    </row>
    <row r="188" spans="1:43" ht="33" customHeight="1" x14ac:dyDescent="0.15">
      <c r="A188" s="158" t="s">
        <v>415</v>
      </c>
      <c r="B188" s="109" t="s">
        <v>541</v>
      </c>
      <c r="C188" s="109" t="s">
        <v>542</v>
      </c>
      <c r="D188" s="185" t="s">
        <v>441</v>
      </c>
      <c r="E188" s="109" t="str">
        <f t="shared" si="18"/>
        <v xml:space="preserve">I.1.A.1      </v>
      </c>
      <c r="F188" s="109" t="s">
        <v>240</v>
      </c>
      <c r="G188" s="109"/>
      <c r="H188" s="109"/>
      <c r="I188" s="109"/>
      <c r="J188" s="109"/>
      <c r="K188" s="109"/>
      <c r="L188" s="109"/>
      <c r="M188" s="109" t="s">
        <v>402</v>
      </c>
      <c r="N188" s="109" t="s">
        <v>403</v>
      </c>
      <c r="O188" s="139" t="s">
        <v>404</v>
      </c>
      <c r="P188" s="109" t="s">
        <v>414</v>
      </c>
      <c r="Q188" s="153">
        <v>30</v>
      </c>
      <c r="R188" s="114"/>
      <c r="S188" s="109"/>
      <c r="T188" s="109"/>
      <c r="U188" s="109"/>
      <c r="V188" s="151"/>
      <c r="W188" s="107"/>
      <c r="X188" s="108"/>
      <c r="Y188" s="110">
        <f t="shared" si="19"/>
        <v>0</v>
      </c>
      <c r="Z188" s="108"/>
      <c r="AA188" s="108"/>
      <c r="AB188" s="146"/>
      <c r="AC188" s="147" t="s">
        <v>406</v>
      </c>
      <c r="AD188" s="112">
        <v>0</v>
      </c>
      <c r="AE188" s="113">
        <v>0</v>
      </c>
      <c r="AF188" s="111">
        <f t="shared" si="20"/>
        <v>0</v>
      </c>
      <c r="AG188" s="113">
        <v>0</v>
      </c>
      <c r="AH188" s="113">
        <v>0</v>
      </c>
      <c r="AI188" s="115">
        <f t="shared" si="21"/>
        <v>0</v>
      </c>
      <c r="AJ188" s="108">
        <f t="shared" si="22"/>
        <v>0</v>
      </c>
      <c r="AK188" s="108">
        <f t="shared" si="23"/>
        <v>0</v>
      </c>
      <c r="AL188" s="115">
        <f t="shared" si="24"/>
        <v>0</v>
      </c>
      <c r="AM188" s="97"/>
      <c r="AN188" s="97"/>
      <c r="AO188" s="98"/>
      <c r="AP188" s="149" t="s">
        <v>408</v>
      </c>
      <c r="AQ188" s="150" t="s">
        <v>409</v>
      </c>
    </row>
    <row r="189" spans="1:43" ht="33" customHeight="1" x14ac:dyDescent="0.15">
      <c r="A189" s="158" t="s">
        <v>415</v>
      </c>
      <c r="B189" s="109" t="s">
        <v>541</v>
      </c>
      <c r="C189" s="109" t="s">
        <v>542</v>
      </c>
      <c r="D189" s="185" t="s">
        <v>442</v>
      </c>
      <c r="E189" s="109" t="str">
        <f t="shared" si="18"/>
        <v xml:space="preserve">I.1.A.1      </v>
      </c>
      <c r="F189" s="109" t="s">
        <v>240</v>
      </c>
      <c r="G189" s="109"/>
      <c r="H189" s="109"/>
      <c r="I189" s="109"/>
      <c r="J189" s="109"/>
      <c r="K189" s="109"/>
      <c r="L189" s="109"/>
      <c r="M189" s="109" t="s">
        <v>402</v>
      </c>
      <c r="N189" s="109" t="s">
        <v>403</v>
      </c>
      <c r="O189" s="139" t="s">
        <v>404</v>
      </c>
      <c r="P189" s="109" t="s">
        <v>414</v>
      </c>
      <c r="Q189" s="153">
        <v>30</v>
      </c>
      <c r="R189" s="114"/>
      <c r="S189" s="109"/>
      <c r="T189" s="109"/>
      <c r="U189" s="109"/>
      <c r="V189" s="151"/>
      <c r="W189" s="107"/>
      <c r="X189" s="108"/>
      <c r="Y189" s="110">
        <f t="shared" si="19"/>
        <v>0</v>
      </c>
      <c r="Z189" s="108"/>
      <c r="AA189" s="108"/>
      <c r="AB189" s="146"/>
      <c r="AC189" s="147" t="s">
        <v>406</v>
      </c>
      <c r="AD189" s="112">
        <v>0</v>
      </c>
      <c r="AE189" s="113">
        <v>0</v>
      </c>
      <c r="AF189" s="111">
        <f t="shared" si="20"/>
        <v>0</v>
      </c>
      <c r="AG189" s="113">
        <v>0</v>
      </c>
      <c r="AH189" s="113">
        <v>0</v>
      </c>
      <c r="AI189" s="115">
        <f t="shared" si="21"/>
        <v>0</v>
      </c>
      <c r="AJ189" s="108">
        <f t="shared" si="22"/>
        <v>0</v>
      </c>
      <c r="AK189" s="108">
        <f t="shared" si="23"/>
        <v>0</v>
      </c>
      <c r="AL189" s="115">
        <f t="shared" si="24"/>
        <v>0</v>
      </c>
      <c r="AM189" s="97"/>
      <c r="AN189" s="97"/>
      <c r="AO189" s="98"/>
      <c r="AP189" s="149" t="s">
        <v>408</v>
      </c>
      <c r="AQ189" s="150" t="s">
        <v>409</v>
      </c>
    </row>
    <row r="190" spans="1:43" ht="33" customHeight="1" x14ac:dyDescent="0.15">
      <c r="A190" s="158" t="s">
        <v>415</v>
      </c>
      <c r="B190" s="109" t="s">
        <v>541</v>
      </c>
      <c r="C190" s="109" t="s">
        <v>542</v>
      </c>
      <c r="D190" s="185" t="s">
        <v>443</v>
      </c>
      <c r="E190" s="109" t="str">
        <f t="shared" si="18"/>
        <v xml:space="preserve">I.1.A.1      </v>
      </c>
      <c r="F190" s="109" t="s">
        <v>240</v>
      </c>
      <c r="G190" s="109"/>
      <c r="H190" s="109"/>
      <c r="I190" s="109"/>
      <c r="J190" s="109"/>
      <c r="K190" s="109"/>
      <c r="L190" s="109"/>
      <c r="M190" s="109" t="s">
        <v>402</v>
      </c>
      <c r="N190" s="109" t="s">
        <v>403</v>
      </c>
      <c r="O190" s="139" t="s">
        <v>404</v>
      </c>
      <c r="P190" s="109" t="s">
        <v>414</v>
      </c>
      <c r="Q190" s="153">
        <v>30</v>
      </c>
      <c r="R190" s="114"/>
      <c r="S190" s="109"/>
      <c r="T190" s="109"/>
      <c r="U190" s="109"/>
      <c r="V190" s="151"/>
      <c r="W190" s="107"/>
      <c r="X190" s="108"/>
      <c r="Y190" s="110">
        <f t="shared" si="19"/>
        <v>0</v>
      </c>
      <c r="Z190" s="108"/>
      <c r="AA190" s="108"/>
      <c r="AB190" s="146"/>
      <c r="AC190" s="147" t="s">
        <v>406</v>
      </c>
      <c r="AD190" s="112">
        <v>0</v>
      </c>
      <c r="AE190" s="113">
        <v>0</v>
      </c>
      <c r="AF190" s="111">
        <f t="shared" si="20"/>
        <v>0</v>
      </c>
      <c r="AG190" s="113">
        <v>0</v>
      </c>
      <c r="AH190" s="113">
        <v>0</v>
      </c>
      <c r="AI190" s="115">
        <f t="shared" si="21"/>
        <v>0</v>
      </c>
      <c r="AJ190" s="108">
        <f t="shared" si="22"/>
        <v>0</v>
      </c>
      <c r="AK190" s="108">
        <f t="shared" si="23"/>
        <v>0</v>
      </c>
      <c r="AL190" s="115">
        <f t="shared" si="24"/>
        <v>0</v>
      </c>
      <c r="AM190" s="97"/>
      <c r="AN190" s="97"/>
      <c r="AO190" s="98"/>
      <c r="AP190" s="149" t="s">
        <v>408</v>
      </c>
      <c r="AQ190" s="150" t="s">
        <v>409</v>
      </c>
    </row>
    <row r="191" spans="1:43" ht="33" customHeight="1" x14ac:dyDescent="0.15">
      <c r="A191" s="158" t="s">
        <v>415</v>
      </c>
      <c r="B191" s="109" t="s">
        <v>541</v>
      </c>
      <c r="C191" s="109" t="s">
        <v>542</v>
      </c>
      <c r="D191" s="185" t="s">
        <v>543</v>
      </c>
      <c r="E191" s="109" t="str">
        <f t="shared" si="18"/>
        <v xml:space="preserve">I.1.A.1      </v>
      </c>
      <c r="F191" s="109" t="s">
        <v>240</v>
      </c>
      <c r="G191" s="109"/>
      <c r="H191" s="109"/>
      <c r="I191" s="109"/>
      <c r="J191" s="109"/>
      <c r="K191" s="109"/>
      <c r="L191" s="109"/>
      <c r="M191" s="109" t="s">
        <v>402</v>
      </c>
      <c r="N191" s="109" t="s">
        <v>403</v>
      </c>
      <c r="O191" s="139" t="s">
        <v>404</v>
      </c>
      <c r="P191" s="109" t="s">
        <v>414</v>
      </c>
      <c r="Q191" s="153">
        <v>30</v>
      </c>
      <c r="R191" s="114"/>
      <c r="S191" s="109"/>
      <c r="T191" s="109"/>
      <c r="U191" s="109"/>
      <c r="V191" s="151"/>
      <c r="W191" s="107"/>
      <c r="X191" s="108"/>
      <c r="Y191" s="110">
        <f t="shared" si="19"/>
        <v>0</v>
      </c>
      <c r="Z191" s="108"/>
      <c r="AA191" s="108"/>
      <c r="AB191" s="146"/>
      <c r="AC191" s="147" t="s">
        <v>406</v>
      </c>
      <c r="AD191" s="112">
        <v>0</v>
      </c>
      <c r="AE191" s="113">
        <v>0</v>
      </c>
      <c r="AF191" s="111">
        <f t="shared" si="20"/>
        <v>0</v>
      </c>
      <c r="AG191" s="113">
        <v>0</v>
      </c>
      <c r="AH191" s="113">
        <v>0</v>
      </c>
      <c r="AI191" s="115">
        <f t="shared" si="21"/>
        <v>0</v>
      </c>
      <c r="AJ191" s="108">
        <f t="shared" si="22"/>
        <v>0</v>
      </c>
      <c r="AK191" s="108">
        <f t="shared" si="23"/>
        <v>0</v>
      </c>
      <c r="AL191" s="115">
        <f t="shared" si="24"/>
        <v>0</v>
      </c>
      <c r="AM191" s="97"/>
      <c r="AN191" s="97"/>
      <c r="AO191" s="98"/>
      <c r="AP191" s="149" t="s">
        <v>408</v>
      </c>
      <c r="AQ191" s="150" t="s">
        <v>409</v>
      </c>
    </row>
    <row r="192" spans="1:43" ht="33" customHeight="1" x14ac:dyDescent="0.15">
      <c r="A192" s="158" t="s">
        <v>415</v>
      </c>
      <c r="B192" s="109" t="s">
        <v>541</v>
      </c>
      <c r="C192" s="109" t="s">
        <v>542</v>
      </c>
      <c r="D192" s="185" t="s">
        <v>444</v>
      </c>
      <c r="E192" s="109" t="str">
        <f t="shared" si="18"/>
        <v xml:space="preserve">I.1.A.1      </v>
      </c>
      <c r="F192" s="109" t="s">
        <v>240</v>
      </c>
      <c r="G192" s="109"/>
      <c r="H192" s="109"/>
      <c r="I192" s="109"/>
      <c r="J192" s="109"/>
      <c r="K192" s="109"/>
      <c r="L192" s="109"/>
      <c r="M192" s="109" t="s">
        <v>402</v>
      </c>
      <c r="N192" s="109" t="s">
        <v>403</v>
      </c>
      <c r="O192" s="139" t="s">
        <v>404</v>
      </c>
      <c r="P192" s="109" t="s">
        <v>414</v>
      </c>
      <c r="Q192" s="153">
        <v>30</v>
      </c>
      <c r="R192" s="114"/>
      <c r="S192" s="109"/>
      <c r="T192" s="109"/>
      <c r="U192" s="109"/>
      <c r="V192" s="151"/>
      <c r="W192" s="107"/>
      <c r="X192" s="108"/>
      <c r="Y192" s="110">
        <f t="shared" si="19"/>
        <v>0</v>
      </c>
      <c r="Z192" s="108"/>
      <c r="AA192" s="108"/>
      <c r="AB192" s="146"/>
      <c r="AC192" s="147" t="s">
        <v>406</v>
      </c>
      <c r="AD192" s="112">
        <v>0</v>
      </c>
      <c r="AE192" s="113">
        <v>0</v>
      </c>
      <c r="AF192" s="111">
        <f t="shared" si="20"/>
        <v>0</v>
      </c>
      <c r="AG192" s="113">
        <v>0</v>
      </c>
      <c r="AH192" s="113">
        <v>0</v>
      </c>
      <c r="AI192" s="115">
        <f t="shared" si="21"/>
        <v>0</v>
      </c>
      <c r="AJ192" s="108">
        <f t="shared" si="22"/>
        <v>0</v>
      </c>
      <c r="AK192" s="108">
        <f t="shared" si="23"/>
        <v>0</v>
      </c>
      <c r="AL192" s="115">
        <f t="shared" si="24"/>
        <v>0</v>
      </c>
      <c r="AM192" s="97"/>
      <c r="AN192" s="97"/>
      <c r="AO192" s="98"/>
      <c r="AP192" s="149" t="s">
        <v>408</v>
      </c>
      <c r="AQ192" s="150" t="s">
        <v>409</v>
      </c>
    </row>
    <row r="193" spans="1:43" ht="33" customHeight="1" x14ac:dyDescent="0.15">
      <c r="A193" s="158" t="s">
        <v>415</v>
      </c>
      <c r="B193" s="109" t="s">
        <v>541</v>
      </c>
      <c r="C193" s="109" t="s">
        <v>542</v>
      </c>
      <c r="D193" s="185" t="s">
        <v>445</v>
      </c>
      <c r="E193" s="109" t="str">
        <f t="shared" si="18"/>
        <v xml:space="preserve">I.1.A.1      </v>
      </c>
      <c r="F193" s="109" t="s">
        <v>240</v>
      </c>
      <c r="G193" s="109"/>
      <c r="H193" s="109"/>
      <c r="I193" s="109"/>
      <c r="J193" s="109"/>
      <c r="K193" s="109"/>
      <c r="L193" s="109"/>
      <c r="M193" s="109" t="s">
        <v>402</v>
      </c>
      <c r="N193" s="109" t="s">
        <v>403</v>
      </c>
      <c r="O193" s="139" t="s">
        <v>404</v>
      </c>
      <c r="P193" s="109" t="s">
        <v>414</v>
      </c>
      <c r="Q193" s="153">
        <v>30</v>
      </c>
      <c r="R193" s="114"/>
      <c r="S193" s="109"/>
      <c r="T193" s="109"/>
      <c r="U193" s="109"/>
      <c r="V193" s="151"/>
      <c r="W193" s="107"/>
      <c r="X193" s="108"/>
      <c r="Y193" s="110">
        <f t="shared" si="19"/>
        <v>0</v>
      </c>
      <c r="Z193" s="108"/>
      <c r="AA193" s="108"/>
      <c r="AB193" s="146"/>
      <c r="AC193" s="147" t="s">
        <v>406</v>
      </c>
      <c r="AD193" s="112">
        <v>0</v>
      </c>
      <c r="AE193" s="113">
        <v>0</v>
      </c>
      <c r="AF193" s="111">
        <f t="shared" si="20"/>
        <v>0</v>
      </c>
      <c r="AG193" s="113">
        <v>0</v>
      </c>
      <c r="AH193" s="113">
        <v>0</v>
      </c>
      <c r="AI193" s="115">
        <f t="shared" si="21"/>
        <v>0</v>
      </c>
      <c r="AJ193" s="108">
        <f t="shared" si="22"/>
        <v>0</v>
      </c>
      <c r="AK193" s="108">
        <f t="shared" si="23"/>
        <v>0</v>
      </c>
      <c r="AL193" s="115">
        <f t="shared" si="24"/>
        <v>0</v>
      </c>
      <c r="AM193" s="97"/>
      <c r="AN193" s="97"/>
      <c r="AO193" s="98"/>
      <c r="AP193" s="149" t="s">
        <v>408</v>
      </c>
      <c r="AQ193" s="150" t="s">
        <v>409</v>
      </c>
    </row>
    <row r="194" spans="1:43" ht="33" customHeight="1" x14ac:dyDescent="0.15">
      <c r="A194" s="158" t="s">
        <v>415</v>
      </c>
      <c r="B194" s="109" t="s">
        <v>541</v>
      </c>
      <c r="C194" s="109" t="s">
        <v>542</v>
      </c>
      <c r="D194" s="185" t="s">
        <v>446</v>
      </c>
      <c r="E194" s="109" t="str">
        <f t="shared" si="18"/>
        <v xml:space="preserve">I.1.A.1      </v>
      </c>
      <c r="F194" s="109" t="s">
        <v>240</v>
      </c>
      <c r="G194" s="109"/>
      <c r="H194" s="109"/>
      <c r="I194" s="109"/>
      <c r="J194" s="109"/>
      <c r="K194" s="109"/>
      <c r="L194" s="109"/>
      <c r="M194" s="109" t="s">
        <v>402</v>
      </c>
      <c r="N194" s="109" t="s">
        <v>403</v>
      </c>
      <c r="O194" s="139" t="s">
        <v>404</v>
      </c>
      <c r="P194" s="109" t="s">
        <v>414</v>
      </c>
      <c r="Q194" s="153">
        <v>30</v>
      </c>
      <c r="R194" s="114"/>
      <c r="S194" s="109"/>
      <c r="T194" s="109"/>
      <c r="U194" s="109"/>
      <c r="V194" s="151"/>
      <c r="W194" s="107"/>
      <c r="X194" s="108"/>
      <c r="Y194" s="110">
        <f t="shared" si="19"/>
        <v>0</v>
      </c>
      <c r="Z194" s="108"/>
      <c r="AA194" s="108"/>
      <c r="AB194" s="146"/>
      <c r="AC194" s="147" t="s">
        <v>406</v>
      </c>
      <c r="AD194" s="112">
        <v>0</v>
      </c>
      <c r="AE194" s="113">
        <v>0</v>
      </c>
      <c r="AF194" s="111">
        <f t="shared" si="20"/>
        <v>0</v>
      </c>
      <c r="AG194" s="113">
        <v>0</v>
      </c>
      <c r="AH194" s="113">
        <v>0</v>
      </c>
      <c r="AI194" s="115">
        <f t="shared" si="21"/>
        <v>0</v>
      </c>
      <c r="AJ194" s="108">
        <f t="shared" si="22"/>
        <v>0</v>
      </c>
      <c r="AK194" s="108">
        <f t="shared" si="23"/>
        <v>0</v>
      </c>
      <c r="AL194" s="115">
        <f t="shared" si="24"/>
        <v>0</v>
      </c>
      <c r="AM194" s="97"/>
      <c r="AN194" s="97"/>
      <c r="AO194" s="98"/>
      <c r="AP194" s="149" t="s">
        <v>408</v>
      </c>
      <c r="AQ194" s="150" t="s">
        <v>409</v>
      </c>
    </row>
    <row r="195" spans="1:43" ht="33" customHeight="1" x14ac:dyDescent="0.15">
      <c r="A195" s="158" t="s">
        <v>415</v>
      </c>
      <c r="B195" s="109" t="s">
        <v>541</v>
      </c>
      <c r="C195" s="109" t="s">
        <v>542</v>
      </c>
      <c r="D195" s="185" t="s">
        <v>447</v>
      </c>
      <c r="E195" s="109" t="str">
        <f t="shared" si="18"/>
        <v xml:space="preserve">I.1.A.1      </v>
      </c>
      <c r="F195" s="109" t="s">
        <v>240</v>
      </c>
      <c r="G195" s="109"/>
      <c r="H195" s="109"/>
      <c r="I195" s="109"/>
      <c r="J195" s="109"/>
      <c r="K195" s="109"/>
      <c r="L195" s="109"/>
      <c r="M195" s="109" t="s">
        <v>402</v>
      </c>
      <c r="N195" s="109" t="s">
        <v>403</v>
      </c>
      <c r="O195" s="139" t="s">
        <v>404</v>
      </c>
      <c r="P195" s="109" t="s">
        <v>414</v>
      </c>
      <c r="Q195" s="153">
        <v>30</v>
      </c>
      <c r="R195" s="114"/>
      <c r="S195" s="109"/>
      <c r="T195" s="109"/>
      <c r="U195" s="109"/>
      <c r="V195" s="151"/>
      <c r="W195" s="107"/>
      <c r="X195" s="108"/>
      <c r="Y195" s="110">
        <f t="shared" si="19"/>
        <v>0</v>
      </c>
      <c r="Z195" s="108"/>
      <c r="AA195" s="108"/>
      <c r="AB195" s="146"/>
      <c r="AC195" s="147" t="s">
        <v>406</v>
      </c>
      <c r="AD195" s="112">
        <v>0</v>
      </c>
      <c r="AE195" s="113">
        <v>0</v>
      </c>
      <c r="AF195" s="111">
        <f t="shared" si="20"/>
        <v>0</v>
      </c>
      <c r="AG195" s="113">
        <v>0</v>
      </c>
      <c r="AH195" s="113">
        <v>0</v>
      </c>
      <c r="AI195" s="115">
        <f t="shared" si="21"/>
        <v>0</v>
      </c>
      <c r="AJ195" s="108">
        <f t="shared" si="22"/>
        <v>0</v>
      </c>
      <c r="AK195" s="108">
        <f t="shared" si="23"/>
        <v>0</v>
      </c>
      <c r="AL195" s="115">
        <f t="shared" si="24"/>
        <v>0</v>
      </c>
      <c r="AM195" s="97"/>
      <c r="AN195" s="97"/>
      <c r="AO195" s="98"/>
      <c r="AP195" s="149" t="s">
        <v>408</v>
      </c>
      <c r="AQ195" s="150" t="s">
        <v>409</v>
      </c>
    </row>
    <row r="196" spans="1:43" ht="33" customHeight="1" x14ac:dyDescent="0.15">
      <c r="A196" s="158" t="s">
        <v>415</v>
      </c>
      <c r="B196" s="109" t="s">
        <v>541</v>
      </c>
      <c r="C196" s="109" t="s">
        <v>542</v>
      </c>
      <c r="D196" s="185" t="s">
        <v>448</v>
      </c>
      <c r="E196" s="109" t="str">
        <f t="shared" si="18"/>
        <v xml:space="preserve">I.1.A.1      </v>
      </c>
      <c r="F196" s="109" t="s">
        <v>240</v>
      </c>
      <c r="G196" s="109"/>
      <c r="H196" s="109"/>
      <c r="I196" s="109"/>
      <c r="J196" s="109"/>
      <c r="K196" s="109"/>
      <c r="L196" s="109"/>
      <c r="M196" s="109" t="s">
        <v>402</v>
      </c>
      <c r="N196" s="109" t="s">
        <v>403</v>
      </c>
      <c r="O196" s="139" t="s">
        <v>404</v>
      </c>
      <c r="P196" s="109" t="s">
        <v>414</v>
      </c>
      <c r="Q196" s="153">
        <v>30</v>
      </c>
      <c r="R196" s="114"/>
      <c r="S196" s="109"/>
      <c r="T196" s="109"/>
      <c r="U196" s="109"/>
      <c r="V196" s="151"/>
      <c r="W196" s="107"/>
      <c r="X196" s="108"/>
      <c r="Y196" s="110">
        <f t="shared" si="19"/>
        <v>0</v>
      </c>
      <c r="Z196" s="108"/>
      <c r="AA196" s="108"/>
      <c r="AB196" s="146"/>
      <c r="AC196" s="147" t="s">
        <v>406</v>
      </c>
      <c r="AD196" s="112">
        <v>0</v>
      </c>
      <c r="AE196" s="113">
        <v>0</v>
      </c>
      <c r="AF196" s="111">
        <f t="shared" si="20"/>
        <v>0</v>
      </c>
      <c r="AG196" s="113">
        <v>0</v>
      </c>
      <c r="AH196" s="113">
        <v>0</v>
      </c>
      <c r="AI196" s="115">
        <f t="shared" si="21"/>
        <v>0</v>
      </c>
      <c r="AJ196" s="108">
        <f t="shared" si="22"/>
        <v>0</v>
      </c>
      <c r="AK196" s="108">
        <f t="shared" si="23"/>
        <v>0</v>
      </c>
      <c r="AL196" s="115">
        <f t="shared" si="24"/>
        <v>0</v>
      </c>
      <c r="AM196" s="97"/>
      <c r="AN196" s="97"/>
      <c r="AO196" s="98"/>
      <c r="AP196" s="149" t="s">
        <v>408</v>
      </c>
      <c r="AQ196" s="150" t="s">
        <v>409</v>
      </c>
    </row>
    <row r="197" spans="1:43" ht="33" customHeight="1" x14ac:dyDescent="0.15">
      <c r="A197" s="158" t="s">
        <v>415</v>
      </c>
      <c r="B197" s="109" t="s">
        <v>541</v>
      </c>
      <c r="C197" s="109" t="s">
        <v>542</v>
      </c>
      <c r="D197" s="185" t="s">
        <v>449</v>
      </c>
      <c r="E197" s="109" t="str">
        <f t="shared" si="18"/>
        <v xml:space="preserve">I.1.A.1      </v>
      </c>
      <c r="F197" s="109" t="s">
        <v>240</v>
      </c>
      <c r="G197" s="109"/>
      <c r="H197" s="109"/>
      <c r="I197" s="109"/>
      <c r="J197" s="109"/>
      <c r="K197" s="109"/>
      <c r="L197" s="109"/>
      <c r="M197" s="109" t="s">
        <v>402</v>
      </c>
      <c r="N197" s="109" t="s">
        <v>403</v>
      </c>
      <c r="O197" s="139" t="s">
        <v>404</v>
      </c>
      <c r="P197" s="109" t="s">
        <v>414</v>
      </c>
      <c r="Q197" s="153">
        <v>30</v>
      </c>
      <c r="R197" s="114"/>
      <c r="S197" s="109"/>
      <c r="T197" s="109"/>
      <c r="U197" s="109"/>
      <c r="V197" s="151"/>
      <c r="W197" s="107"/>
      <c r="X197" s="108"/>
      <c r="Y197" s="110">
        <f t="shared" si="19"/>
        <v>0</v>
      </c>
      <c r="Z197" s="108"/>
      <c r="AA197" s="108"/>
      <c r="AB197" s="146"/>
      <c r="AC197" s="147" t="s">
        <v>406</v>
      </c>
      <c r="AD197" s="112">
        <v>0</v>
      </c>
      <c r="AE197" s="113">
        <v>0</v>
      </c>
      <c r="AF197" s="111">
        <f t="shared" si="20"/>
        <v>0</v>
      </c>
      <c r="AG197" s="113">
        <v>0</v>
      </c>
      <c r="AH197" s="113">
        <v>0</v>
      </c>
      <c r="AI197" s="115">
        <f t="shared" si="21"/>
        <v>0</v>
      </c>
      <c r="AJ197" s="108">
        <f t="shared" si="22"/>
        <v>0</v>
      </c>
      <c r="AK197" s="108">
        <f t="shared" si="23"/>
        <v>0</v>
      </c>
      <c r="AL197" s="115">
        <f t="shared" si="24"/>
        <v>0</v>
      </c>
      <c r="AM197" s="97"/>
      <c r="AN197" s="97"/>
      <c r="AO197" s="98"/>
      <c r="AP197" s="149" t="s">
        <v>408</v>
      </c>
      <c r="AQ197" s="150" t="s">
        <v>409</v>
      </c>
    </row>
    <row r="198" spans="1:43" ht="33" customHeight="1" x14ac:dyDescent="0.15">
      <c r="A198" s="158" t="s">
        <v>415</v>
      </c>
      <c r="B198" s="109" t="s">
        <v>541</v>
      </c>
      <c r="C198" s="109" t="s">
        <v>542</v>
      </c>
      <c r="D198" s="185" t="s">
        <v>450</v>
      </c>
      <c r="E198" s="109" t="str">
        <f t="shared" si="18"/>
        <v xml:space="preserve">I.1.A.1      </v>
      </c>
      <c r="F198" s="109" t="s">
        <v>240</v>
      </c>
      <c r="G198" s="109"/>
      <c r="H198" s="109"/>
      <c r="I198" s="109"/>
      <c r="J198" s="109"/>
      <c r="K198" s="109"/>
      <c r="L198" s="109"/>
      <c r="M198" s="109" t="s">
        <v>402</v>
      </c>
      <c r="N198" s="109" t="s">
        <v>403</v>
      </c>
      <c r="O198" s="139" t="s">
        <v>404</v>
      </c>
      <c r="P198" s="109" t="s">
        <v>414</v>
      </c>
      <c r="Q198" s="153">
        <v>30</v>
      </c>
      <c r="R198" s="114"/>
      <c r="S198" s="109"/>
      <c r="T198" s="109"/>
      <c r="U198" s="109"/>
      <c r="V198" s="151"/>
      <c r="W198" s="107"/>
      <c r="X198" s="108"/>
      <c r="Y198" s="110">
        <f t="shared" si="19"/>
        <v>0</v>
      </c>
      <c r="Z198" s="108"/>
      <c r="AA198" s="108"/>
      <c r="AB198" s="146"/>
      <c r="AC198" s="147" t="s">
        <v>406</v>
      </c>
      <c r="AD198" s="112">
        <v>0</v>
      </c>
      <c r="AE198" s="113">
        <v>0</v>
      </c>
      <c r="AF198" s="111">
        <f t="shared" si="20"/>
        <v>0</v>
      </c>
      <c r="AG198" s="113">
        <v>0</v>
      </c>
      <c r="AH198" s="113">
        <v>0</v>
      </c>
      <c r="AI198" s="115">
        <f t="shared" si="21"/>
        <v>0</v>
      </c>
      <c r="AJ198" s="108">
        <f t="shared" si="22"/>
        <v>0</v>
      </c>
      <c r="AK198" s="108">
        <f t="shared" si="23"/>
        <v>0</v>
      </c>
      <c r="AL198" s="115">
        <f t="shared" si="24"/>
        <v>0</v>
      </c>
      <c r="AM198" s="97"/>
      <c r="AN198" s="97"/>
      <c r="AO198" s="98"/>
      <c r="AP198" s="149" t="s">
        <v>408</v>
      </c>
      <c r="AQ198" s="150" t="s">
        <v>409</v>
      </c>
    </row>
    <row r="199" spans="1:43" ht="33" customHeight="1" x14ac:dyDescent="0.15">
      <c r="A199" s="158" t="s">
        <v>415</v>
      </c>
      <c r="B199" s="109" t="s">
        <v>541</v>
      </c>
      <c r="C199" s="109" t="s">
        <v>542</v>
      </c>
      <c r="D199" s="185" t="s">
        <v>451</v>
      </c>
      <c r="E199" s="109" t="str">
        <f t="shared" si="18"/>
        <v xml:space="preserve">I.1.A.1      </v>
      </c>
      <c r="F199" s="109" t="s">
        <v>240</v>
      </c>
      <c r="G199" s="109"/>
      <c r="H199" s="109"/>
      <c r="I199" s="109"/>
      <c r="J199" s="109"/>
      <c r="K199" s="109"/>
      <c r="L199" s="109"/>
      <c r="M199" s="109" t="s">
        <v>402</v>
      </c>
      <c r="N199" s="109" t="s">
        <v>403</v>
      </c>
      <c r="O199" s="139" t="s">
        <v>404</v>
      </c>
      <c r="P199" s="109" t="s">
        <v>414</v>
      </c>
      <c r="Q199" s="153">
        <v>30</v>
      </c>
      <c r="R199" s="114"/>
      <c r="S199" s="109"/>
      <c r="T199" s="109"/>
      <c r="U199" s="109"/>
      <c r="V199" s="151"/>
      <c r="W199" s="107"/>
      <c r="X199" s="108"/>
      <c r="Y199" s="110">
        <f t="shared" si="19"/>
        <v>0</v>
      </c>
      <c r="Z199" s="108"/>
      <c r="AA199" s="108"/>
      <c r="AB199" s="146"/>
      <c r="AC199" s="147" t="s">
        <v>406</v>
      </c>
      <c r="AD199" s="112">
        <v>0</v>
      </c>
      <c r="AE199" s="113">
        <v>0</v>
      </c>
      <c r="AF199" s="111">
        <f t="shared" si="20"/>
        <v>0</v>
      </c>
      <c r="AG199" s="113">
        <v>0</v>
      </c>
      <c r="AH199" s="113">
        <v>0</v>
      </c>
      <c r="AI199" s="115">
        <f t="shared" si="21"/>
        <v>0</v>
      </c>
      <c r="AJ199" s="108">
        <f t="shared" si="22"/>
        <v>0</v>
      </c>
      <c r="AK199" s="108">
        <f t="shared" si="23"/>
        <v>0</v>
      </c>
      <c r="AL199" s="115">
        <f t="shared" si="24"/>
        <v>0</v>
      </c>
      <c r="AM199" s="97"/>
      <c r="AN199" s="97"/>
      <c r="AO199" s="98"/>
      <c r="AP199" s="149" t="s">
        <v>408</v>
      </c>
      <c r="AQ199" s="150" t="s">
        <v>409</v>
      </c>
    </row>
    <row r="200" spans="1:43" ht="33" customHeight="1" x14ac:dyDescent="0.15">
      <c r="A200" s="158" t="s">
        <v>415</v>
      </c>
      <c r="B200" s="109" t="s">
        <v>541</v>
      </c>
      <c r="C200" s="109" t="s">
        <v>542</v>
      </c>
      <c r="D200" s="185" t="s">
        <v>452</v>
      </c>
      <c r="E200" s="109" t="str">
        <f t="shared" si="18"/>
        <v xml:space="preserve">I.1.A.1      </v>
      </c>
      <c r="F200" s="109" t="s">
        <v>240</v>
      </c>
      <c r="G200" s="109"/>
      <c r="H200" s="109"/>
      <c r="I200" s="109"/>
      <c r="J200" s="109"/>
      <c r="K200" s="109"/>
      <c r="L200" s="109"/>
      <c r="M200" s="109" t="s">
        <v>402</v>
      </c>
      <c r="N200" s="109" t="s">
        <v>403</v>
      </c>
      <c r="O200" s="139" t="s">
        <v>404</v>
      </c>
      <c r="P200" s="109" t="s">
        <v>414</v>
      </c>
      <c r="Q200" s="153">
        <v>30</v>
      </c>
      <c r="R200" s="114"/>
      <c r="S200" s="109"/>
      <c r="T200" s="109"/>
      <c r="U200" s="109"/>
      <c r="V200" s="151"/>
      <c r="W200" s="107"/>
      <c r="X200" s="108"/>
      <c r="Y200" s="110">
        <f t="shared" si="19"/>
        <v>0</v>
      </c>
      <c r="Z200" s="108"/>
      <c r="AA200" s="108"/>
      <c r="AB200" s="146"/>
      <c r="AC200" s="147" t="s">
        <v>406</v>
      </c>
      <c r="AD200" s="112">
        <v>0</v>
      </c>
      <c r="AE200" s="113">
        <v>0</v>
      </c>
      <c r="AF200" s="111">
        <f t="shared" si="20"/>
        <v>0</v>
      </c>
      <c r="AG200" s="113">
        <v>0</v>
      </c>
      <c r="AH200" s="113">
        <v>0</v>
      </c>
      <c r="AI200" s="115">
        <f t="shared" si="21"/>
        <v>0</v>
      </c>
      <c r="AJ200" s="108">
        <f t="shared" si="22"/>
        <v>0</v>
      </c>
      <c r="AK200" s="108">
        <f t="shared" si="23"/>
        <v>0</v>
      </c>
      <c r="AL200" s="115">
        <f t="shared" si="24"/>
        <v>0</v>
      </c>
      <c r="AM200" s="97"/>
      <c r="AN200" s="97"/>
      <c r="AO200" s="98"/>
      <c r="AP200" s="149" t="s">
        <v>408</v>
      </c>
      <c r="AQ200" s="150" t="s">
        <v>409</v>
      </c>
    </row>
    <row r="201" spans="1:43" ht="33" customHeight="1" x14ac:dyDescent="0.15">
      <c r="A201" s="158" t="s">
        <v>415</v>
      </c>
      <c r="B201" s="109" t="s">
        <v>541</v>
      </c>
      <c r="C201" s="109" t="s">
        <v>542</v>
      </c>
      <c r="D201" s="185" t="s">
        <v>453</v>
      </c>
      <c r="E201" s="109" t="str">
        <f t="shared" ref="E201:E246" si="25">+_xlfn.CONCAT(F201," ",G201," ",H201, " ",I201," ",J201," ",K201," ",L201)</f>
        <v xml:space="preserve">I.1.A.1      </v>
      </c>
      <c r="F201" s="109" t="s">
        <v>240</v>
      </c>
      <c r="G201" s="109"/>
      <c r="H201" s="109"/>
      <c r="I201" s="109"/>
      <c r="J201" s="109"/>
      <c r="K201" s="109"/>
      <c r="L201" s="109"/>
      <c r="M201" s="109" t="s">
        <v>402</v>
      </c>
      <c r="N201" s="109" t="s">
        <v>403</v>
      </c>
      <c r="O201" s="139" t="s">
        <v>404</v>
      </c>
      <c r="P201" s="109" t="s">
        <v>414</v>
      </c>
      <c r="Q201" s="153">
        <v>30</v>
      </c>
      <c r="R201" s="114"/>
      <c r="S201" s="109"/>
      <c r="T201" s="109"/>
      <c r="U201" s="109"/>
      <c r="V201" s="151"/>
      <c r="W201" s="107"/>
      <c r="X201" s="108"/>
      <c r="Y201" s="110">
        <f t="shared" si="19"/>
        <v>0</v>
      </c>
      <c r="Z201" s="108"/>
      <c r="AA201" s="108"/>
      <c r="AB201" s="146"/>
      <c r="AC201" s="147" t="s">
        <v>406</v>
      </c>
      <c r="AD201" s="112">
        <v>0</v>
      </c>
      <c r="AE201" s="113">
        <v>0</v>
      </c>
      <c r="AF201" s="111">
        <f t="shared" si="20"/>
        <v>0</v>
      </c>
      <c r="AG201" s="113">
        <v>0</v>
      </c>
      <c r="AH201" s="113">
        <v>0</v>
      </c>
      <c r="AI201" s="115">
        <f t="shared" si="21"/>
        <v>0</v>
      </c>
      <c r="AJ201" s="108">
        <f t="shared" si="22"/>
        <v>0</v>
      </c>
      <c r="AK201" s="108">
        <f t="shared" si="23"/>
        <v>0</v>
      </c>
      <c r="AL201" s="115">
        <f t="shared" si="24"/>
        <v>0</v>
      </c>
      <c r="AM201" s="97"/>
      <c r="AN201" s="97"/>
      <c r="AO201" s="98"/>
      <c r="AP201" s="149" t="s">
        <v>408</v>
      </c>
      <c r="AQ201" s="150" t="s">
        <v>409</v>
      </c>
    </row>
    <row r="202" spans="1:43" ht="33" customHeight="1" x14ac:dyDescent="0.15">
      <c r="A202" s="158" t="s">
        <v>415</v>
      </c>
      <c r="B202" s="109" t="s">
        <v>541</v>
      </c>
      <c r="C202" s="109" t="s">
        <v>542</v>
      </c>
      <c r="D202" s="185" t="s">
        <v>454</v>
      </c>
      <c r="E202" s="109" t="str">
        <f t="shared" si="25"/>
        <v xml:space="preserve">I.1.A.1      </v>
      </c>
      <c r="F202" s="109" t="s">
        <v>240</v>
      </c>
      <c r="G202" s="109"/>
      <c r="H202" s="109"/>
      <c r="I202" s="109"/>
      <c r="J202" s="109"/>
      <c r="K202" s="109"/>
      <c r="L202" s="109"/>
      <c r="M202" s="109" t="s">
        <v>402</v>
      </c>
      <c r="N202" s="109" t="s">
        <v>403</v>
      </c>
      <c r="O202" s="139" t="s">
        <v>404</v>
      </c>
      <c r="P202" s="109" t="s">
        <v>414</v>
      </c>
      <c r="Q202" s="153">
        <v>30</v>
      </c>
      <c r="R202" s="114"/>
      <c r="S202" s="109"/>
      <c r="T202" s="109"/>
      <c r="U202" s="109"/>
      <c r="V202" s="151"/>
      <c r="W202" s="107"/>
      <c r="X202" s="108"/>
      <c r="Y202" s="110">
        <f t="shared" si="19"/>
        <v>0</v>
      </c>
      <c r="Z202" s="108"/>
      <c r="AA202" s="108"/>
      <c r="AB202" s="146"/>
      <c r="AC202" s="147" t="s">
        <v>406</v>
      </c>
      <c r="AD202" s="112">
        <v>0</v>
      </c>
      <c r="AE202" s="113">
        <v>0</v>
      </c>
      <c r="AF202" s="111">
        <f t="shared" si="20"/>
        <v>0</v>
      </c>
      <c r="AG202" s="113">
        <v>0</v>
      </c>
      <c r="AH202" s="113">
        <v>0</v>
      </c>
      <c r="AI202" s="115">
        <f t="shared" si="21"/>
        <v>0</v>
      </c>
      <c r="AJ202" s="108">
        <f t="shared" si="22"/>
        <v>0</v>
      </c>
      <c r="AK202" s="108">
        <f t="shared" si="23"/>
        <v>0</v>
      </c>
      <c r="AL202" s="115">
        <f t="shared" si="24"/>
        <v>0</v>
      </c>
      <c r="AM202" s="97"/>
      <c r="AN202" s="97"/>
      <c r="AO202" s="98"/>
      <c r="AP202" s="149" t="s">
        <v>408</v>
      </c>
      <c r="AQ202" s="150" t="s">
        <v>409</v>
      </c>
    </row>
    <row r="203" spans="1:43" ht="33" customHeight="1" x14ac:dyDescent="0.15">
      <c r="A203" s="158" t="s">
        <v>415</v>
      </c>
      <c r="B203" s="109" t="s">
        <v>541</v>
      </c>
      <c r="C203" s="109" t="s">
        <v>542</v>
      </c>
      <c r="D203" s="185" t="s">
        <v>455</v>
      </c>
      <c r="E203" s="109" t="str">
        <f t="shared" si="25"/>
        <v xml:space="preserve">I.1.A.1      </v>
      </c>
      <c r="F203" s="109" t="s">
        <v>240</v>
      </c>
      <c r="G203" s="109"/>
      <c r="H203" s="109"/>
      <c r="I203" s="109"/>
      <c r="J203" s="109"/>
      <c r="K203" s="109"/>
      <c r="L203" s="109"/>
      <c r="M203" s="109" t="s">
        <v>402</v>
      </c>
      <c r="N203" s="109" t="s">
        <v>403</v>
      </c>
      <c r="O203" s="139" t="s">
        <v>404</v>
      </c>
      <c r="P203" s="109" t="s">
        <v>414</v>
      </c>
      <c r="Q203" s="153">
        <v>30</v>
      </c>
      <c r="R203" s="114"/>
      <c r="S203" s="109"/>
      <c r="T203" s="109"/>
      <c r="U203" s="109"/>
      <c r="V203" s="151"/>
      <c r="W203" s="107"/>
      <c r="X203" s="108"/>
      <c r="Y203" s="110">
        <f t="shared" si="19"/>
        <v>0</v>
      </c>
      <c r="Z203" s="108"/>
      <c r="AA203" s="108"/>
      <c r="AB203" s="146"/>
      <c r="AC203" s="147" t="s">
        <v>406</v>
      </c>
      <c r="AD203" s="112">
        <v>0</v>
      </c>
      <c r="AE203" s="113">
        <v>0</v>
      </c>
      <c r="AF203" s="111">
        <f t="shared" si="20"/>
        <v>0</v>
      </c>
      <c r="AG203" s="113">
        <v>0</v>
      </c>
      <c r="AH203" s="113">
        <v>0</v>
      </c>
      <c r="AI203" s="115">
        <f t="shared" si="21"/>
        <v>0</v>
      </c>
      <c r="AJ203" s="108">
        <f t="shared" si="22"/>
        <v>0</v>
      </c>
      <c r="AK203" s="108">
        <f t="shared" si="23"/>
        <v>0</v>
      </c>
      <c r="AL203" s="115">
        <f t="shared" si="24"/>
        <v>0</v>
      </c>
      <c r="AM203" s="97"/>
      <c r="AN203" s="97"/>
      <c r="AO203" s="98"/>
      <c r="AP203" s="149" t="s">
        <v>408</v>
      </c>
      <c r="AQ203" s="150" t="s">
        <v>409</v>
      </c>
    </row>
    <row r="204" spans="1:43" ht="33" customHeight="1" x14ac:dyDescent="0.15">
      <c r="A204" s="158" t="s">
        <v>415</v>
      </c>
      <c r="B204" s="109" t="s">
        <v>541</v>
      </c>
      <c r="C204" s="109" t="s">
        <v>542</v>
      </c>
      <c r="D204" s="185" t="s">
        <v>456</v>
      </c>
      <c r="E204" s="109" t="str">
        <f t="shared" si="25"/>
        <v xml:space="preserve">I.1.A.1      </v>
      </c>
      <c r="F204" s="109" t="s">
        <v>240</v>
      </c>
      <c r="G204" s="109"/>
      <c r="H204" s="109"/>
      <c r="I204" s="109"/>
      <c r="J204" s="109"/>
      <c r="K204" s="109"/>
      <c r="L204" s="109"/>
      <c r="M204" s="109" t="s">
        <v>402</v>
      </c>
      <c r="N204" s="109" t="s">
        <v>403</v>
      </c>
      <c r="O204" s="139" t="s">
        <v>404</v>
      </c>
      <c r="P204" s="109" t="s">
        <v>414</v>
      </c>
      <c r="Q204" s="153">
        <v>30</v>
      </c>
      <c r="R204" s="114"/>
      <c r="S204" s="109"/>
      <c r="T204" s="109"/>
      <c r="U204" s="109"/>
      <c r="V204" s="151"/>
      <c r="W204" s="107"/>
      <c r="X204" s="108"/>
      <c r="Y204" s="110">
        <f t="shared" si="19"/>
        <v>0</v>
      </c>
      <c r="Z204" s="108"/>
      <c r="AA204" s="108"/>
      <c r="AB204" s="146"/>
      <c r="AC204" s="147" t="s">
        <v>406</v>
      </c>
      <c r="AD204" s="112">
        <v>0</v>
      </c>
      <c r="AE204" s="113">
        <v>0</v>
      </c>
      <c r="AF204" s="111">
        <f t="shared" si="20"/>
        <v>0</v>
      </c>
      <c r="AG204" s="113">
        <v>0</v>
      </c>
      <c r="AH204" s="113">
        <v>0</v>
      </c>
      <c r="AI204" s="115">
        <f t="shared" si="21"/>
        <v>0</v>
      </c>
      <c r="AJ204" s="108">
        <f t="shared" si="22"/>
        <v>0</v>
      </c>
      <c r="AK204" s="108">
        <f t="shared" si="23"/>
        <v>0</v>
      </c>
      <c r="AL204" s="115">
        <f t="shared" si="24"/>
        <v>0</v>
      </c>
      <c r="AM204" s="97"/>
      <c r="AN204" s="97"/>
      <c r="AO204" s="98"/>
      <c r="AP204" s="149" t="s">
        <v>408</v>
      </c>
      <c r="AQ204" s="150" t="s">
        <v>409</v>
      </c>
    </row>
    <row r="205" spans="1:43" ht="33" customHeight="1" x14ac:dyDescent="0.15">
      <c r="A205" s="158" t="s">
        <v>415</v>
      </c>
      <c r="B205" s="109" t="s">
        <v>541</v>
      </c>
      <c r="C205" s="109" t="s">
        <v>542</v>
      </c>
      <c r="D205" s="185" t="s">
        <v>457</v>
      </c>
      <c r="E205" s="109" t="str">
        <f t="shared" si="25"/>
        <v xml:space="preserve">I.1.A.1      </v>
      </c>
      <c r="F205" s="109" t="s">
        <v>240</v>
      </c>
      <c r="G205" s="109"/>
      <c r="H205" s="109"/>
      <c r="I205" s="109"/>
      <c r="J205" s="109"/>
      <c r="K205" s="109"/>
      <c r="L205" s="109"/>
      <c r="M205" s="109" t="s">
        <v>402</v>
      </c>
      <c r="N205" s="109" t="s">
        <v>403</v>
      </c>
      <c r="O205" s="139" t="s">
        <v>404</v>
      </c>
      <c r="P205" s="109" t="s">
        <v>414</v>
      </c>
      <c r="Q205" s="153">
        <v>30</v>
      </c>
      <c r="R205" s="114"/>
      <c r="S205" s="109"/>
      <c r="T205" s="109"/>
      <c r="U205" s="109"/>
      <c r="V205" s="151"/>
      <c r="W205" s="107"/>
      <c r="X205" s="108"/>
      <c r="Y205" s="110">
        <f t="shared" si="19"/>
        <v>0</v>
      </c>
      <c r="Z205" s="108"/>
      <c r="AA205" s="108"/>
      <c r="AB205" s="146"/>
      <c r="AC205" s="147" t="s">
        <v>406</v>
      </c>
      <c r="AD205" s="112">
        <v>0</v>
      </c>
      <c r="AE205" s="113">
        <v>0</v>
      </c>
      <c r="AF205" s="111">
        <f t="shared" si="20"/>
        <v>0</v>
      </c>
      <c r="AG205" s="113">
        <v>0</v>
      </c>
      <c r="AH205" s="113">
        <v>0</v>
      </c>
      <c r="AI205" s="115">
        <f t="shared" si="21"/>
        <v>0</v>
      </c>
      <c r="AJ205" s="108">
        <f t="shared" si="22"/>
        <v>0</v>
      </c>
      <c r="AK205" s="108">
        <f t="shared" si="23"/>
        <v>0</v>
      </c>
      <c r="AL205" s="115">
        <f t="shared" si="24"/>
        <v>0</v>
      </c>
      <c r="AM205" s="97"/>
      <c r="AN205" s="97"/>
      <c r="AO205" s="98"/>
      <c r="AP205" s="149" t="s">
        <v>408</v>
      </c>
      <c r="AQ205" s="150" t="s">
        <v>409</v>
      </c>
    </row>
    <row r="206" spans="1:43" ht="33" customHeight="1" x14ac:dyDescent="0.15">
      <c r="A206" s="158" t="s">
        <v>415</v>
      </c>
      <c r="B206" s="109" t="s">
        <v>541</v>
      </c>
      <c r="C206" s="109" t="s">
        <v>542</v>
      </c>
      <c r="D206" s="185" t="s">
        <v>458</v>
      </c>
      <c r="E206" s="109" t="str">
        <f t="shared" si="25"/>
        <v xml:space="preserve">I.1.A.1      </v>
      </c>
      <c r="F206" s="109" t="s">
        <v>240</v>
      </c>
      <c r="G206" s="109"/>
      <c r="H206" s="109"/>
      <c r="I206" s="109"/>
      <c r="J206" s="109"/>
      <c r="K206" s="109"/>
      <c r="L206" s="109"/>
      <c r="M206" s="109" t="s">
        <v>402</v>
      </c>
      <c r="N206" s="109" t="s">
        <v>403</v>
      </c>
      <c r="O206" s="139" t="s">
        <v>404</v>
      </c>
      <c r="P206" s="109" t="s">
        <v>414</v>
      </c>
      <c r="Q206" s="153">
        <v>30</v>
      </c>
      <c r="R206" s="114"/>
      <c r="S206" s="109"/>
      <c r="T206" s="109"/>
      <c r="U206" s="109"/>
      <c r="V206" s="151"/>
      <c r="W206" s="107"/>
      <c r="X206" s="108"/>
      <c r="Y206" s="110">
        <f t="shared" si="19"/>
        <v>0</v>
      </c>
      <c r="Z206" s="108"/>
      <c r="AA206" s="108"/>
      <c r="AB206" s="146"/>
      <c r="AC206" s="147" t="s">
        <v>406</v>
      </c>
      <c r="AD206" s="112">
        <v>0</v>
      </c>
      <c r="AE206" s="113">
        <v>0</v>
      </c>
      <c r="AF206" s="111">
        <f t="shared" si="20"/>
        <v>0</v>
      </c>
      <c r="AG206" s="113">
        <v>0</v>
      </c>
      <c r="AH206" s="113">
        <v>0</v>
      </c>
      <c r="AI206" s="115">
        <f t="shared" si="21"/>
        <v>0</v>
      </c>
      <c r="AJ206" s="108">
        <f t="shared" si="22"/>
        <v>0</v>
      </c>
      <c r="AK206" s="108">
        <f t="shared" si="23"/>
        <v>0</v>
      </c>
      <c r="AL206" s="115">
        <f t="shared" si="24"/>
        <v>0</v>
      </c>
      <c r="AM206" s="97"/>
      <c r="AN206" s="97"/>
      <c r="AO206" s="98"/>
      <c r="AP206" s="149" t="s">
        <v>408</v>
      </c>
      <c r="AQ206" s="150" t="s">
        <v>409</v>
      </c>
    </row>
    <row r="207" spans="1:43" ht="33" customHeight="1" x14ac:dyDescent="0.15">
      <c r="A207" s="158" t="s">
        <v>415</v>
      </c>
      <c r="B207" s="109" t="s">
        <v>541</v>
      </c>
      <c r="C207" s="109" t="s">
        <v>542</v>
      </c>
      <c r="D207" s="185" t="s">
        <v>459</v>
      </c>
      <c r="E207" s="109" t="str">
        <f t="shared" si="25"/>
        <v xml:space="preserve">I.1.A.1      </v>
      </c>
      <c r="F207" s="109" t="s">
        <v>240</v>
      </c>
      <c r="G207" s="109"/>
      <c r="H207" s="109"/>
      <c r="I207" s="109"/>
      <c r="J207" s="109"/>
      <c r="K207" s="109"/>
      <c r="L207" s="109"/>
      <c r="M207" s="109" t="s">
        <v>402</v>
      </c>
      <c r="N207" s="109" t="s">
        <v>403</v>
      </c>
      <c r="O207" s="139" t="s">
        <v>404</v>
      </c>
      <c r="P207" s="109" t="s">
        <v>414</v>
      </c>
      <c r="Q207" s="153">
        <v>30</v>
      </c>
      <c r="R207" s="114"/>
      <c r="S207" s="109"/>
      <c r="T207" s="109"/>
      <c r="U207" s="109"/>
      <c r="V207" s="151"/>
      <c r="W207" s="107"/>
      <c r="X207" s="108"/>
      <c r="Y207" s="110">
        <f t="shared" si="19"/>
        <v>0</v>
      </c>
      <c r="Z207" s="108"/>
      <c r="AA207" s="108"/>
      <c r="AB207" s="146"/>
      <c r="AC207" s="147" t="s">
        <v>406</v>
      </c>
      <c r="AD207" s="112">
        <v>0</v>
      </c>
      <c r="AE207" s="113">
        <v>0</v>
      </c>
      <c r="AF207" s="111">
        <f t="shared" si="20"/>
        <v>0</v>
      </c>
      <c r="AG207" s="113">
        <v>0</v>
      </c>
      <c r="AH207" s="113">
        <v>0</v>
      </c>
      <c r="AI207" s="115">
        <f t="shared" si="21"/>
        <v>0</v>
      </c>
      <c r="AJ207" s="108">
        <f t="shared" si="22"/>
        <v>0</v>
      </c>
      <c r="AK207" s="108">
        <f t="shared" si="23"/>
        <v>0</v>
      </c>
      <c r="AL207" s="115">
        <f t="shared" si="24"/>
        <v>0</v>
      </c>
      <c r="AM207" s="97"/>
      <c r="AN207" s="97"/>
      <c r="AO207" s="98"/>
      <c r="AP207" s="149" t="s">
        <v>408</v>
      </c>
      <c r="AQ207" s="150" t="s">
        <v>409</v>
      </c>
    </row>
    <row r="208" spans="1:43" ht="48" customHeight="1" x14ac:dyDescent="0.15">
      <c r="A208" s="158" t="s">
        <v>415</v>
      </c>
      <c r="B208" s="109" t="s">
        <v>541</v>
      </c>
      <c r="C208" s="109" t="s">
        <v>542</v>
      </c>
      <c r="D208" s="185" t="s">
        <v>460</v>
      </c>
      <c r="E208" s="109" t="str">
        <f t="shared" si="25"/>
        <v xml:space="preserve">I.1.A.1      </v>
      </c>
      <c r="F208" s="109" t="s">
        <v>240</v>
      </c>
      <c r="G208" s="109"/>
      <c r="H208" s="109"/>
      <c r="I208" s="109"/>
      <c r="J208" s="109"/>
      <c r="K208" s="109"/>
      <c r="L208" s="109"/>
      <c r="M208" s="109" t="s">
        <v>402</v>
      </c>
      <c r="N208" s="109" t="s">
        <v>403</v>
      </c>
      <c r="O208" s="139" t="s">
        <v>404</v>
      </c>
      <c r="P208" s="109" t="s">
        <v>414</v>
      </c>
      <c r="Q208" s="153">
        <v>30</v>
      </c>
      <c r="R208" s="114"/>
      <c r="S208" s="109"/>
      <c r="T208" s="109"/>
      <c r="U208" s="109"/>
      <c r="V208" s="151"/>
      <c r="W208" s="107"/>
      <c r="X208" s="108"/>
      <c r="Y208" s="110">
        <f t="shared" si="19"/>
        <v>0</v>
      </c>
      <c r="Z208" s="108"/>
      <c r="AA208" s="108"/>
      <c r="AB208" s="146"/>
      <c r="AC208" s="147" t="s">
        <v>406</v>
      </c>
      <c r="AD208" s="112">
        <v>0</v>
      </c>
      <c r="AE208" s="113">
        <v>0</v>
      </c>
      <c r="AF208" s="111">
        <f t="shared" si="20"/>
        <v>0</v>
      </c>
      <c r="AG208" s="113">
        <v>0</v>
      </c>
      <c r="AH208" s="113">
        <v>0</v>
      </c>
      <c r="AI208" s="115">
        <f t="shared" si="21"/>
        <v>0</v>
      </c>
      <c r="AJ208" s="108">
        <f t="shared" si="22"/>
        <v>0</v>
      </c>
      <c r="AK208" s="108">
        <f t="shared" si="23"/>
        <v>0</v>
      </c>
      <c r="AL208" s="115">
        <f t="shared" si="24"/>
        <v>0</v>
      </c>
      <c r="AM208" s="97"/>
      <c r="AN208" s="97"/>
      <c r="AO208" s="98"/>
      <c r="AP208" s="149" t="s">
        <v>408</v>
      </c>
      <c r="AQ208" s="150" t="s">
        <v>409</v>
      </c>
    </row>
    <row r="209" spans="1:43" ht="33" customHeight="1" x14ac:dyDescent="0.15">
      <c r="A209" s="158" t="s">
        <v>415</v>
      </c>
      <c r="B209" s="109" t="s">
        <v>541</v>
      </c>
      <c r="C209" s="109" t="s">
        <v>542</v>
      </c>
      <c r="D209" s="185" t="s">
        <v>461</v>
      </c>
      <c r="E209" s="109" t="str">
        <f t="shared" si="25"/>
        <v xml:space="preserve">I.1.A.1      </v>
      </c>
      <c r="F209" s="109" t="s">
        <v>240</v>
      </c>
      <c r="G209" s="109"/>
      <c r="H209" s="109"/>
      <c r="I209" s="109"/>
      <c r="J209" s="109"/>
      <c r="K209" s="109"/>
      <c r="L209" s="109"/>
      <c r="M209" s="109" t="s">
        <v>402</v>
      </c>
      <c r="N209" s="109" t="s">
        <v>403</v>
      </c>
      <c r="O209" s="139" t="s">
        <v>404</v>
      </c>
      <c r="P209" s="109" t="s">
        <v>414</v>
      </c>
      <c r="Q209" s="153">
        <v>30</v>
      </c>
      <c r="R209" s="114"/>
      <c r="S209" s="109"/>
      <c r="T209" s="109"/>
      <c r="U209" s="109"/>
      <c r="V209" s="151"/>
      <c r="W209" s="107"/>
      <c r="X209" s="108"/>
      <c r="Y209" s="110">
        <f t="shared" si="19"/>
        <v>0</v>
      </c>
      <c r="Z209" s="108"/>
      <c r="AA209" s="108"/>
      <c r="AB209" s="146"/>
      <c r="AC209" s="147" t="s">
        <v>406</v>
      </c>
      <c r="AD209" s="112">
        <v>0</v>
      </c>
      <c r="AE209" s="113">
        <v>0</v>
      </c>
      <c r="AF209" s="111">
        <f t="shared" si="20"/>
        <v>0</v>
      </c>
      <c r="AG209" s="113">
        <v>0</v>
      </c>
      <c r="AH209" s="113">
        <v>0</v>
      </c>
      <c r="AI209" s="115">
        <f t="shared" si="21"/>
        <v>0</v>
      </c>
      <c r="AJ209" s="108">
        <f t="shared" si="22"/>
        <v>0</v>
      </c>
      <c r="AK209" s="108">
        <f t="shared" si="23"/>
        <v>0</v>
      </c>
      <c r="AL209" s="115">
        <f t="shared" si="24"/>
        <v>0</v>
      </c>
      <c r="AM209" s="97"/>
      <c r="AN209" s="97"/>
      <c r="AO209" s="98"/>
      <c r="AP209" s="149" t="s">
        <v>408</v>
      </c>
      <c r="AQ209" s="150" t="s">
        <v>409</v>
      </c>
    </row>
    <row r="210" spans="1:43" ht="33" customHeight="1" x14ac:dyDescent="0.15">
      <c r="A210" s="158" t="s">
        <v>415</v>
      </c>
      <c r="B210" s="109" t="s">
        <v>541</v>
      </c>
      <c r="C210" s="109" t="s">
        <v>542</v>
      </c>
      <c r="D210" s="185" t="s">
        <v>462</v>
      </c>
      <c r="E210" s="109" t="str">
        <f t="shared" si="25"/>
        <v xml:space="preserve">I.1.A.1      </v>
      </c>
      <c r="F210" s="109" t="s">
        <v>240</v>
      </c>
      <c r="G210" s="109"/>
      <c r="H210" s="109"/>
      <c r="I210" s="109"/>
      <c r="J210" s="109"/>
      <c r="K210" s="109"/>
      <c r="L210" s="109"/>
      <c r="M210" s="109" t="s">
        <v>402</v>
      </c>
      <c r="N210" s="109" t="s">
        <v>403</v>
      </c>
      <c r="O210" s="139" t="s">
        <v>404</v>
      </c>
      <c r="P210" s="109" t="s">
        <v>414</v>
      </c>
      <c r="Q210" s="153">
        <v>30</v>
      </c>
      <c r="R210" s="114"/>
      <c r="S210" s="109"/>
      <c r="T210" s="109"/>
      <c r="U210" s="109"/>
      <c r="V210" s="151"/>
      <c r="W210" s="107"/>
      <c r="X210" s="108"/>
      <c r="Y210" s="110">
        <f t="shared" si="19"/>
        <v>0</v>
      </c>
      <c r="Z210" s="108"/>
      <c r="AA210" s="108"/>
      <c r="AB210" s="146"/>
      <c r="AC210" s="147" t="s">
        <v>406</v>
      </c>
      <c r="AD210" s="112">
        <v>0</v>
      </c>
      <c r="AE210" s="113">
        <v>0</v>
      </c>
      <c r="AF210" s="111">
        <f t="shared" si="20"/>
        <v>0</v>
      </c>
      <c r="AG210" s="113">
        <v>0</v>
      </c>
      <c r="AH210" s="113">
        <v>0</v>
      </c>
      <c r="AI210" s="115">
        <f t="shared" si="21"/>
        <v>0</v>
      </c>
      <c r="AJ210" s="108">
        <f t="shared" si="22"/>
        <v>0</v>
      </c>
      <c r="AK210" s="108">
        <f t="shared" si="23"/>
        <v>0</v>
      </c>
      <c r="AL210" s="115">
        <f t="shared" si="24"/>
        <v>0</v>
      </c>
      <c r="AM210" s="97"/>
      <c r="AN210" s="97"/>
      <c r="AO210" s="98"/>
      <c r="AP210" s="149" t="s">
        <v>408</v>
      </c>
      <c r="AQ210" s="150" t="s">
        <v>409</v>
      </c>
    </row>
    <row r="211" spans="1:43" ht="33" customHeight="1" x14ac:dyDescent="0.15">
      <c r="A211" s="158" t="s">
        <v>415</v>
      </c>
      <c r="B211" s="109" t="s">
        <v>541</v>
      </c>
      <c r="C211" s="109" t="s">
        <v>542</v>
      </c>
      <c r="D211" s="185" t="s">
        <v>463</v>
      </c>
      <c r="E211" s="109" t="str">
        <f t="shared" si="25"/>
        <v xml:space="preserve">I.1.A.1      </v>
      </c>
      <c r="F211" s="109" t="s">
        <v>240</v>
      </c>
      <c r="G211" s="109"/>
      <c r="H211" s="109"/>
      <c r="I211" s="109"/>
      <c r="J211" s="109"/>
      <c r="K211" s="109"/>
      <c r="L211" s="109"/>
      <c r="M211" s="109" t="s">
        <v>402</v>
      </c>
      <c r="N211" s="109" t="s">
        <v>403</v>
      </c>
      <c r="O211" s="139" t="s">
        <v>404</v>
      </c>
      <c r="P211" s="109" t="s">
        <v>414</v>
      </c>
      <c r="Q211" s="153">
        <v>30</v>
      </c>
      <c r="R211" s="114"/>
      <c r="S211" s="109"/>
      <c r="T211" s="109"/>
      <c r="U211" s="109"/>
      <c r="V211" s="151"/>
      <c r="W211" s="107"/>
      <c r="X211" s="108"/>
      <c r="Y211" s="110">
        <f t="shared" si="19"/>
        <v>0</v>
      </c>
      <c r="Z211" s="108"/>
      <c r="AA211" s="108"/>
      <c r="AB211" s="146"/>
      <c r="AC211" s="147" t="s">
        <v>406</v>
      </c>
      <c r="AD211" s="112">
        <v>0</v>
      </c>
      <c r="AE211" s="113">
        <v>0</v>
      </c>
      <c r="AF211" s="111">
        <f t="shared" si="20"/>
        <v>0</v>
      </c>
      <c r="AG211" s="113">
        <v>0</v>
      </c>
      <c r="AH211" s="113">
        <v>0</v>
      </c>
      <c r="AI211" s="115">
        <f t="shared" si="21"/>
        <v>0</v>
      </c>
      <c r="AJ211" s="108">
        <f t="shared" si="22"/>
        <v>0</v>
      </c>
      <c r="AK211" s="108">
        <f t="shared" si="23"/>
        <v>0</v>
      </c>
      <c r="AL211" s="115">
        <f t="shared" si="24"/>
        <v>0</v>
      </c>
      <c r="AM211" s="97"/>
      <c r="AN211" s="97"/>
      <c r="AO211" s="98"/>
      <c r="AP211" s="149" t="s">
        <v>408</v>
      </c>
      <c r="AQ211" s="150" t="s">
        <v>409</v>
      </c>
    </row>
    <row r="212" spans="1:43" ht="33" customHeight="1" x14ac:dyDescent="0.15">
      <c r="A212" s="158" t="s">
        <v>415</v>
      </c>
      <c r="B212" s="109" t="s">
        <v>541</v>
      </c>
      <c r="C212" s="109" t="s">
        <v>542</v>
      </c>
      <c r="D212" s="185" t="s">
        <v>464</v>
      </c>
      <c r="E212" s="109" t="str">
        <f t="shared" si="25"/>
        <v xml:space="preserve">I.1.A.1      </v>
      </c>
      <c r="F212" s="109" t="s">
        <v>240</v>
      </c>
      <c r="G212" s="109"/>
      <c r="H212" s="109"/>
      <c r="I212" s="109"/>
      <c r="J212" s="109"/>
      <c r="K212" s="109"/>
      <c r="L212" s="109"/>
      <c r="M212" s="109" t="s">
        <v>402</v>
      </c>
      <c r="N212" s="109" t="s">
        <v>403</v>
      </c>
      <c r="O212" s="139" t="s">
        <v>404</v>
      </c>
      <c r="P212" s="109" t="s">
        <v>414</v>
      </c>
      <c r="Q212" s="153">
        <v>30</v>
      </c>
      <c r="R212" s="114"/>
      <c r="S212" s="109"/>
      <c r="T212" s="109"/>
      <c r="U212" s="109"/>
      <c r="V212" s="151"/>
      <c r="W212" s="107"/>
      <c r="X212" s="108"/>
      <c r="Y212" s="110">
        <f t="shared" ref="Y212:Y246" si="26">+W212+X212</f>
        <v>0</v>
      </c>
      <c r="Z212" s="108"/>
      <c r="AA212" s="108"/>
      <c r="AB212" s="146"/>
      <c r="AC212" s="147" t="s">
        <v>406</v>
      </c>
      <c r="AD212" s="112">
        <v>0</v>
      </c>
      <c r="AE212" s="113">
        <v>0</v>
      </c>
      <c r="AF212" s="111">
        <f t="shared" ref="AF212:AF246" si="27">+AD212+AE212</f>
        <v>0</v>
      </c>
      <c r="AG212" s="113">
        <v>0</v>
      </c>
      <c r="AH212" s="113">
        <v>0</v>
      </c>
      <c r="AI212" s="115">
        <f t="shared" ref="AI212:AI246" si="28">+AG212+AH212</f>
        <v>0</v>
      </c>
      <c r="AJ212" s="108">
        <f t="shared" ref="AJ212:AJ246" si="29">+AD212+AG212</f>
        <v>0</v>
      </c>
      <c r="AK212" s="108">
        <f t="shared" ref="AK212:AK246" si="30">+AE212+AH212</f>
        <v>0</v>
      </c>
      <c r="AL212" s="115">
        <f t="shared" ref="AL212:AL246" si="31">+AJ212+AK212</f>
        <v>0</v>
      </c>
      <c r="AM212" s="97"/>
      <c r="AN212" s="97"/>
      <c r="AO212" s="98"/>
      <c r="AP212" s="149" t="s">
        <v>408</v>
      </c>
      <c r="AQ212" s="150" t="s">
        <v>409</v>
      </c>
    </row>
    <row r="213" spans="1:43" ht="33" customHeight="1" x14ac:dyDescent="0.15">
      <c r="A213" s="158" t="s">
        <v>415</v>
      </c>
      <c r="B213" s="109" t="s">
        <v>541</v>
      </c>
      <c r="C213" s="109" t="s">
        <v>542</v>
      </c>
      <c r="D213" s="185" t="s">
        <v>544</v>
      </c>
      <c r="E213" s="109" t="str">
        <f t="shared" si="25"/>
        <v xml:space="preserve">I.1.A.1      </v>
      </c>
      <c r="F213" s="109" t="s">
        <v>240</v>
      </c>
      <c r="G213" s="109"/>
      <c r="H213" s="109"/>
      <c r="I213" s="109"/>
      <c r="J213" s="109"/>
      <c r="K213" s="109"/>
      <c r="L213" s="109"/>
      <c r="M213" s="109" t="s">
        <v>402</v>
      </c>
      <c r="N213" s="109" t="s">
        <v>403</v>
      </c>
      <c r="O213" s="139" t="s">
        <v>404</v>
      </c>
      <c r="P213" s="109" t="s">
        <v>414</v>
      </c>
      <c r="Q213" s="153">
        <v>30</v>
      </c>
      <c r="R213" s="114"/>
      <c r="S213" s="109"/>
      <c r="T213" s="109"/>
      <c r="U213" s="109"/>
      <c r="V213" s="151"/>
      <c r="W213" s="107"/>
      <c r="X213" s="108"/>
      <c r="Y213" s="110">
        <f t="shared" si="26"/>
        <v>0</v>
      </c>
      <c r="Z213" s="108"/>
      <c r="AA213" s="108"/>
      <c r="AB213" s="146"/>
      <c r="AC213" s="147" t="s">
        <v>406</v>
      </c>
      <c r="AD213" s="112">
        <v>0</v>
      </c>
      <c r="AE213" s="113">
        <v>0</v>
      </c>
      <c r="AF213" s="111">
        <f t="shared" si="27"/>
        <v>0</v>
      </c>
      <c r="AG213" s="113">
        <v>0</v>
      </c>
      <c r="AH213" s="113">
        <v>0</v>
      </c>
      <c r="AI213" s="115">
        <f t="shared" si="28"/>
        <v>0</v>
      </c>
      <c r="AJ213" s="108">
        <f t="shared" si="29"/>
        <v>0</v>
      </c>
      <c r="AK213" s="108">
        <f t="shared" si="30"/>
        <v>0</v>
      </c>
      <c r="AL213" s="115">
        <f t="shared" si="31"/>
        <v>0</v>
      </c>
      <c r="AM213" s="97"/>
      <c r="AN213" s="97"/>
      <c r="AO213" s="98"/>
      <c r="AP213" s="149" t="s">
        <v>408</v>
      </c>
      <c r="AQ213" s="150" t="s">
        <v>409</v>
      </c>
    </row>
    <row r="214" spans="1:43" ht="42" customHeight="1" x14ac:dyDescent="0.15">
      <c r="A214" s="158" t="s">
        <v>415</v>
      </c>
      <c r="B214" s="109" t="s">
        <v>541</v>
      </c>
      <c r="C214" s="109" t="s">
        <v>542</v>
      </c>
      <c r="D214" s="185" t="s">
        <v>465</v>
      </c>
      <c r="E214" s="109" t="str">
        <f t="shared" si="25"/>
        <v xml:space="preserve">I.1.A.1      </v>
      </c>
      <c r="F214" s="109" t="s">
        <v>240</v>
      </c>
      <c r="G214" s="109"/>
      <c r="H214" s="109"/>
      <c r="I214" s="109"/>
      <c r="J214" s="109"/>
      <c r="K214" s="109"/>
      <c r="L214" s="109"/>
      <c r="M214" s="109" t="s">
        <v>402</v>
      </c>
      <c r="N214" s="109" t="s">
        <v>403</v>
      </c>
      <c r="O214" s="139" t="s">
        <v>404</v>
      </c>
      <c r="P214" s="109" t="s">
        <v>414</v>
      </c>
      <c r="Q214" s="153">
        <v>30</v>
      </c>
      <c r="R214" s="114"/>
      <c r="S214" s="109"/>
      <c r="T214" s="109"/>
      <c r="U214" s="109"/>
      <c r="V214" s="151"/>
      <c r="W214" s="107"/>
      <c r="X214" s="108"/>
      <c r="Y214" s="110">
        <f t="shared" si="26"/>
        <v>0</v>
      </c>
      <c r="Z214" s="108"/>
      <c r="AA214" s="108"/>
      <c r="AB214" s="146"/>
      <c r="AC214" s="147" t="s">
        <v>406</v>
      </c>
      <c r="AD214" s="112">
        <v>0</v>
      </c>
      <c r="AE214" s="113">
        <v>0</v>
      </c>
      <c r="AF214" s="111">
        <f t="shared" si="27"/>
        <v>0</v>
      </c>
      <c r="AG214" s="113">
        <v>0</v>
      </c>
      <c r="AH214" s="113">
        <v>0</v>
      </c>
      <c r="AI214" s="115">
        <f t="shared" si="28"/>
        <v>0</v>
      </c>
      <c r="AJ214" s="108">
        <f t="shared" si="29"/>
        <v>0</v>
      </c>
      <c r="AK214" s="108">
        <f t="shared" si="30"/>
        <v>0</v>
      </c>
      <c r="AL214" s="115">
        <f t="shared" si="31"/>
        <v>0</v>
      </c>
      <c r="AM214" s="97"/>
      <c r="AN214" s="97"/>
      <c r="AO214" s="98"/>
      <c r="AP214" s="149" t="s">
        <v>408</v>
      </c>
      <c r="AQ214" s="150" t="s">
        <v>409</v>
      </c>
    </row>
    <row r="215" spans="1:43" ht="33" customHeight="1" x14ac:dyDescent="0.15">
      <c r="A215" s="158" t="s">
        <v>415</v>
      </c>
      <c r="B215" s="109" t="s">
        <v>541</v>
      </c>
      <c r="C215" s="109" t="s">
        <v>542</v>
      </c>
      <c r="D215" s="185" t="s">
        <v>466</v>
      </c>
      <c r="E215" s="109" t="str">
        <f t="shared" si="25"/>
        <v xml:space="preserve">I.1.A.1      </v>
      </c>
      <c r="F215" s="109" t="s">
        <v>240</v>
      </c>
      <c r="G215" s="109"/>
      <c r="H215" s="109"/>
      <c r="I215" s="109"/>
      <c r="J215" s="109"/>
      <c r="K215" s="109"/>
      <c r="L215" s="109"/>
      <c r="M215" s="109" t="s">
        <v>402</v>
      </c>
      <c r="N215" s="109" t="s">
        <v>403</v>
      </c>
      <c r="O215" s="139" t="s">
        <v>404</v>
      </c>
      <c r="P215" s="109" t="s">
        <v>414</v>
      </c>
      <c r="Q215" s="153">
        <v>30</v>
      </c>
      <c r="R215" s="114"/>
      <c r="S215" s="109"/>
      <c r="T215" s="109"/>
      <c r="U215" s="109"/>
      <c r="V215" s="151"/>
      <c r="W215" s="107"/>
      <c r="X215" s="108"/>
      <c r="Y215" s="110">
        <f t="shared" si="26"/>
        <v>0</v>
      </c>
      <c r="Z215" s="108"/>
      <c r="AA215" s="108"/>
      <c r="AB215" s="146"/>
      <c r="AC215" s="147" t="s">
        <v>406</v>
      </c>
      <c r="AD215" s="112">
        <v>0</v>
      </c>
      <c r="AE215" s="113">
        <v>0</v>
      </c>
      <c r="AF215" s="111">
        <f t="shared" si="27"/>
        <v>0</v>
      </c>
      <c r="AG215" s="113">
        <v>0</v>
      </c>
      <c r="AH215" s="113">
        <v>0</v>
      </c>
      <c r="AI215" s="115">
        <f t="shared" si="28"/>
        <v>0</v>
      </c>
      <c r="AJ215" s="108">
        <f t="shared" si="29"/>
        <v>0</v>
      </c>
      <c r="AK215" s="108">
        <f t="shared" si="30"/>
        <v>0</v>
      </c>
      <c r="AL215" s="115">
        <f t="shared" si="31"/>
        <v>0</v>
      </c>
      <c r="AM215" s="97"/>
      <c r="AN215" s="97"/>
      <c r="AO215" s="98"/>
      <c r="AP215" s="149" t="s">
        <v>408</v>
      </c>
      <c r="AQ215" s="150" t="s">
        <v>409</v>
      </c>
    </row>
    <row r="216" spans="1:43" ht="33" customHeight="1" x14ac:dyDescent="0.15">
      <c r="A216" s="158" t="s">
        <v>415</v>
      </c>
      <c r="B216" s="109" t="s">
        <v>541</v>
      </c>
      <c r="C216" s="109" t="s">
        <v>542</v>
      </c>
      <c r="D216" s="185" t="s">
        <v>467</v>
      </c>
      <c r="E216" s="109" t="str">
        <f t="shared" si="25"/>
        <v xml:space="preserve">I.1.A.1      </v>
      </c>
      <c r="F216" s="109" t="s">
        <v>240</v>
      </c>
      <c r="G216" s="109"/>
      <c r="H216" s="109"/>
      <c r="I216" s="109"/>
      <c r="J216" s="109"/>
      <c r="K216" s="109"/>
      <c r="L216" s="109"/>
      <c r="M216" s="109" t="s">
        <v>402</v>
      </c>
      <c r="N216" s="109" t="s">
        <v>403</v>
      </c>
      <c r="O216" s="139" t="s">
        <v>404</v>
      </c>
      <c r="P216" s="109" t="s">
        <v>414</v>
      </c>
      <c r="Q216" s="153">
        <v>30</v>
      </c>
      <c r="R216" s="114"/>
      <c r="S216" s="109"/>
      <c r="T216" s="109"/>
      <c r="U216" s="109"/>
      <c r="V216" s="151"/>
      <c r="W216" s="107"/>
      <c r="X216" s="108"/>
      <c r="Y216" s="110">
        <f t="shared" si="26"/>
        <v>0</v>
      </c>
      <c r="Z216" s="108"/>
      <c r="AA216" s="108"/>
      <c r="AB216" s="146"/>
      <c r="AC216" s="147" t="s">
        <v>406</v>
      </c>
      <c r="AD216" s="112">
        <v>0</v>
      </c>
      <c r="AE216" s="113">
        <v>0</v>
      </c>
      <c r="AF216" s="111">
        <f t="shared" si="27"/>
        <v>0</v>
      </c>
      <c r="AG216" s="113">
        <v>0</v>
      </c>
      <c r="AH216" s="113">
        <v>0</v>
      </c>
      <c r="AI216" s="115">
        <f t="shared" si="28"/>
        <v>0</v>
      </c>
      <c r="AJ216" s="108">
        <f t="shared" si="29"/>
        <v>0</v>
      </c>
      <c r="AK216" s="108">
        <f t="shared" si="30"/>
        <v>0</v>
      </c>
      <c r="AL216" s="115">
        <f t="shared" si="31"/>
        <v>0</v>
      </c>
      <c r="AM216" s="97"/>
      <c r="AN216" s="97"/>
      <c r="AO216" s="98"/>
      <c r="AP216" s="149" t="s">
        <v>408</v>
      </c>
      <c r="AQ216" s="150" t="s">
        <v>409</v>
      </c>
    </row>
    <row r="217" spans="1:43" ht="33" customHeight="1" x14ac:dyDescent="0.15">
      <c r="A217" s="158" t="s">
        <v>415</v>
      </c>
      <c r="B217" s="109" t="s">
        <v>541</v>
      </c>
      <c r="C217" s="109" t="s">
        <v>542</v>
      </c>
      <c r="D217" s="185" t="s">
        <v>468</v>
      </c>
      <c r="E217" s="109" t="str">
        <f t="shared" si="25"/>
        <v xml:space="preserve">I.1.A.1      </v>
      </c>
      <c r="F217" s="109" t="s">
        <v>240</v>
      </c>
      <c r="G217" s="109"/>
      <c r="H217" s="109"/>
      <c r="I217" s="109"/>
      <c r="J217" s="109"/>
      <c r="K217" s="109"/>
      <c r="L217" s="109"/>
      <c r="M217" s="109" t="s">
        <v>402</v>
      </c>
      <c r="N217" s="109" t="s">
        <v>403</v>
      </c>
      <c r="O217" s="139" t="s">
        <v>404</v>
      </c>
      <c r="P217" s="109" t="s">
        <v>414</v>
      </c>
      <c r="Q217" s="153">
        <v>30</v>
      </c>
      <c r="R217" s="114"/>
      <c r="S217" s="109"/>
      <c r="T217" s="109"/>
      <c r="U217" s="109"/>
      <c r="V217" s="151"/>
      <c r="W217" s="107"/>
      <c r="X217" s="108"/>
      <c r="Y217" s="110">
        <f t="shared" si="26"/>
        <v>0</v>
      </c>
      <c r="Z217" s="108"/>
      <c r="AA217" s="108"/>
      <c r="AB217" s="146"/>
      <c r="AC217" s="147" t="s">
        <v>406</v>
      </c>
      <c r="AD217" s="112">
        <v>0</v>
      </c>
      <c r="AE217" s="113">
        <v>0</v>
      </c>
      <c r="AF217" s="111">
        <f t="shared" si="27"/>
        <v>0</v>
      </c>
      <c r="AG217" s="113">
        <v>0</v>
      </c>
      <c r="AH217" s="113">
        <v>0</v>
      </c>
      <c r="AI217" s="115">
        <f t="shared" si="28"/>
        <v>0</v>
      </c>
      <c r="AJ217" s="108">
        <f t="shared" si="29"/>
        <v>0</v>
      </c>
      <c r="AK217" s="108">
        <f t="shared" si="30"/>
        <v>0</v>
      </c>
      <c r="AL217" s="115">
        <f t="shared" si="31"/>
        <v>0</v>
      </c>
      <c r="AM217" s="97"/>
      <c r="AN217" s="97"/>
      <c r="AO217" s="98"/>
      <c r="AP217" s="149" t="s">
        <v>408</v>
      </c>
      <c r="AQ217" s="150" t="s">
        <v>409</v>
      </c>
    </row>
    <row r="218" spans="1:43" ht="33" customHeight="1" x14ac:dyDescent="0.15">
      <c r="A218" s="158" t="s">
        <v>415</v>
      </c>
      <c r="B218" s="109" t="s">
        <v>541</v>
      </c>
      <c r="C218" s="109" t="s">
        <v>542</v>
      </c>
      <c r="D218" s="185" t="s">
        <v>469</v>
      </c>
      <c r="E218" s="109" t="str">
        <f t="shared" si="25"/>
        <v xml:space="preserve">I.1.A.1      </v>
      </c>
      <c r="F218" s="109" t="s">
        <v>240</v>
      </c>
      <c r="G218" s="109"/>
      <c r="H218" s="109"/>
      <c r="I218" s="109"/>
      <c r="J218" s="109"/>
      <c r="K218" s="109"/>
      <c r="L218" s="109"/>
      <c r="M218" s="109" t="s">
        <v>402</v>
      </c>
      <c r="N218" s="109" t="s">
        <v>403</v>
      </c>
      <c r="O218" s="139" t="s">
        <v>404</v>
      </c>
      <c r="P218" s="109" t="s">
        <v>414</v>
      </c>
      <c r="Q218" s="153">
        <v>30</v>
      </c>
      <c r="R218" s="114"/>
      <c r="S218" s="109"/>
      <c r="T218" s="109"/>
      <c r="U218" s="109"/>
      <c r="V218" s="151"/>
      <c r="W218" s="107"/>
      <c r="X218" s="108"/>
      <c r="Y218" s="110">
        <f t="shared" si="26"/>
        <v>0</v>
      </c>
      <c r="Z218" s="108"/>
      <c r="AA218" s="108"/>
      <c r="AB218" s="146"/>
      <c r="AC218" s="147" t="s">
        <v>406</v>
      </c>
      <c r="AD218" s="112">
        <v>0</v>
      </c>
      <c r="AE218" s="113">
        <v>0</v>
      </c>
      <c r="AF218" s="111">
        <f t="shared" si="27"/>
        <v>0</v>
      </c>
      <c r="AG218" s="113">
        <v>0</v>
      </c>
      <c r="AH218" s="113">
        <v>0</v>
      </c>
      <c r="AI218" s="115">
        <f t="shared" si="28"/>
        <v>0</v>
      </c>
      <c r="AJ218" s="108">
        <f t="shared" si="29"/>
        <v>0</v>
      </c>
      <c r="AK218" s="108">
        <f t="shared" si="30"/>
        <v>0</v>
      </c>
      <c r="AL218" s="115">
        <f t="shared" si="31"/>
        <v>0</v>
      </c>
      <c r="AM218" s="97"/>
      <c r="AN218" s="97"/>
      <c r="AO218" s="98"/>
      <c r="AP218" s="149" t="s">
        <v>408</v>
      </c>
      <c r="AQ218" s="150" t="s">
        <v>409</v>
      </c>
    </row>
    <row r="219" spans="1:43" ht="33" customHeight="1" x14ac:dyDescent="0.15">
      <c r="A219" s="158" t="s">
        <v>415</v>
      </c>
      <c r="B219" s="109" t="s">
        <v>541</v>
      </c>
      <c r="C219" s="109" t="s">
        <v>542</v>
      </c>
      <c r="D219" s="185" t="s">
        <v>470</v>
      </c>
      <c r="E219" s="109" t="str">
        <f t="shared" si="25"/>
        <v xml:space="preserve">I.1.A.1      </v>
      </c>
      <c r="F219" s="109" t="s">
        <v>240</v>
      </c>
      <c r="G219" s="109"/>
      <c r="H219" s="109"/>
      <c r="I219" s="109"/>
      <c r="J219" s="109"/>
      <c r="K219" s="109"/>
      <c r="L219" s="109"/>
      <c r="M219" s="109" t="s">
        <v>402</v>
      </c>
      <c r="N219" s="109" t="s">
        <v>403</v>
      </c>
      <c r="O219" s="139" t="s">
        <v>404</v>
      </c>
      <c r="P219" s="109" t="s">
        <v>414</v>
      </c>
      <c r="Q219" s="153">
        <v>30</v>
      </c>
      <c r="R219" s="114"/>
      <c r="S219" s="109"/>
      <c r="T219" s="109"/>
      <c r="U219" s="109"/>
      <c r="V219" s="151"/>
      <c r="W219" s="107"/>
      <c r="X219" s="108"/>
      <c r="Y219" s="110">
        <f t="shared" si="26"/>
        <v>0</v>
      </c>
      <c r="Z219" s="108"/>
      <c r="AA219" s="108"/>
      <c r="AB219" s="146"/>
      <c r="AC219" s="147" t="s">
        <v>406</v>
      </c>
      <c r="AD219" s="112">
        <v>0</v>
      </c>
      <c r="AE219" s="113">
        <v>0</v>
      </c>
      <c r="AF219" s="111">
        <f t="shared" si="27"/>
        <v>0</v>
      </c>
      <c r="AG219" s="113">
        <v>0</v>
      </c>
      <c r="AH219" s="113">
        <v>0</v>
      </c>
      <c r="AI219" s="115">
        <f t="shared" si="28"/>
        <v>0</v>
      </c>
      <c r="AJ219" s="108">
        <f t="shared" si="29"/>
        <v>0</v>
      </c>
      <c r="AK219" s="108">
        <f t="shared" si="30"/>
        <v>0</v>
      </c>
      <c r="AL219" s="115">
        <f t="shared" si="31"/>
        <v>0</v>
      </c>
      <c r="AM219" s="97"/>
      <c r="AN219" s="97"/>
      <c r="AO219" s="98"/>
      <c r="AP219" s="149" t="s">
        <v>408</v>
      </c>
      <c r="AQ219" s="150" t="s">
        <v>409</v>
      </c>
    </row>
    <row r="220" spans="1:43" ht="33" customHeight="1" x14ac:dyDescent="0.15">
      <c r="A220" s="158" t="s">
        <v>415</v>
      </c>
      <c r="B220" s="109" t="s">
        <v>541</v>
      </c>
      <c r="C220" s="109" t="s">
        <v>542</v>
      </c>
      <c r="D220" s="185" t="s">
        <v>471</v>
      </c>
      <c r="E220" s="109" t="str">
        <f t="shared" si="25"/>
        <v xml:space="preserve">I.1.A.1      </v>
      </c>
      <c r="F220" s="109" t="s">
        <v>240</v>
      </c>
      <c r="G220" s="109"/>
      <c r="H220" s="109"/>
      <c r="I220" s="109"/>
      <c r="J220" s="109"/>
      <c r="K220" s="109"/>
      <c r="L220" s="109"/>
      <c r="M220" s="109" t="s">
        <v>402</v>
      </c>
      <c r="N220" s="109" t="s">
        <v>403</v>
      </c>
      <c r="O220" s="139" t="s">
        <v>404</v>
      </c>
      <c r="P220" s="109" t="s">
        <v>414</v>
      </c>
      <c r="Q220" s="153">
        <v>30</v>
      </c>
      <c r="R220" s="114"/>
      <c r="S220" s="109"/>
      <c r="T220" s="109"/>
      <c r="U220" s="109"/>
      <c r="V220" s="151"/>
      <c r="W220" s="107"/>
      <c r="X220" s="108"/>
      <c r="Y220" s="110">
        <f t="shared" si="26"/>
        <v>0</v>
      </c>
      <c r="Z220" s="108"/>
      <c r="AA220" s="108"/>
      <c r="AB220" s="146"/>
      <c r="AC220" s="147" t="s">
        <v>406</v>
      </c>
      <c r="AD220" s="112">
        <v>0</v>
      </c>
      <c r="AE220" s="113">
        <v>0</v>
      </c>
      <c r="AF220" s="111">
        <f t="shared" si="27"/>
        <v>0</v>
      </c>
      <c r="AG220" s="113">
        <v>0</v>
      </c>
      <c r="AH220" s="113">
        <v>0</v>
      </c>
      <c r="AI220" s="115">
        <f t="shared" si="28"/>
        <v>0</v>
      </c>
      <c r="AJ220" s="108">
        <f t="shared" si="29"/>
        <v>0</v>
      </c>
      <c r="AK220" s="108">
        <f t="shared" si="30"/>
        <v>0</v>
      </c>
      <c r="AL220" s="115">
        <f t="shared" si="31"/>
        <v>0</v>
      </c>
      <c r="AM220" s="97"/>
      <c r="AN220" s="97"/>
      <c r="AO220" s="98"/>
      <c r="AP220" s="149" t="s">
        <v>408</v>
      </c>
      <c r="AQ220" s="150" t="s">
        <v>409</v>
      </c>
    </row>
    <row r="221" spans="1:43" ht="33" customHeight="1" x14ac:dyDescent="0.15">
      <c r="A221" s="158" t="s">
        <v>415</v>
      </c>
      <c r="B221" s="109" t="s">
        <v>541</v>
      </c>
      <c r="C221" s="109" t="s">
        <v>542</v>
      </c>
      <c r="D221" s="185" t="s">
        <v>472</v>
      </c>
      <c r="E221" s="109" t="str">
        <f t="shared" si="25"/>
        <v xml:space="preserve">I.1.A.1      </v>
      </c>
      <c r="F221" s="109" t="s">
        <v>240</v>
      </c>
      <c r="G221" s="109"/>
      <c r="H221" s="109"/>
      <c r="I221" s="109"/>
      <c r="J221" s="109"/>
      <c r="K221" s="109"/>
      <c r="L221" s="109"/>
      <c r="M221" s="109" t="s">
        <v>402</v>
      </c>
      <c r="N221" s="109" t="s">
        <v>403</v>
      </c>
      <c r="O221" s="139" t="s">
        <v>404</v>
      </c>
      <c r="P221" s="109" t="s">
        <v>414</v>
      </c>
      <c r="Q221" s="153">
        <v>30</v>
      </c>
      <c r="R221" s="114"/>
      <c r="S221" s="109"/>
      <c r="T221" s="109"/>
      <c r="U221" s="109"/>
      <c r="V221" s="151"/>
      <c r="W221" s="107"/>
      <c r="X221" s="108"/>
      <c r="Y221" s="110">
        <f t="shared" si="26"/>
        <v>0</v>
      </c>
      <c r="Z221" s="108"/>
      <c r="AA221" s="108"/>
      <c r="AB221" s="146"/>
      <c r="AC221" s="147" t="s">
        <v>406</v>
      </c>
      <c r="AD221" s="112">
        <v>0</v>
      </c>
      <c r="AE221" s="113">
        <v>0</v>
      </c>
      <c r="AF221" s="111">
        <f t="shared" si="27"/>
        <v>0</v>
      </c>
      <c r="AG221" s="113">
        <v>0</v>
      </c>
      <c r="AH221" s="113">
        <v>0</v>
      </c>
      <c r="AI221" s="115">
        <f t="shared" si="28"/>
        <v>0</v>
      </c>
      <c r="AJ221" s="108">
        <f t="shared" si="29"/>
        <v>0</v>
      </c>
      <c r="AK221" s="108">
        <f t="shared" si="30"/>
        <v>0</v>
      </c>
      <c r="AL221" s="115">
        <f t="shared" si="31"/>
        <v>0</v>
      </c>
      <c r="AM221" s="97"/>
      <c r="AN221" s="97"/>
      <c r="AO221" s="98"/>
      <c r="AP221" s="149" t="s">
        <v>408</v>
      </c>
      <c r="AQ221" s="150" t="s">
        <v>409</v>
      </c>
    </row>
    <row r="222" spans="1:43" ht="33" customHeight="1" x14ac:dyDescent="0.15">
      <c r="A222" s="158" t="s">
        <v>415</v>
      </c>
      <c r="B222" s="109" t="s">
        <v>541</v>
      </c>
      <c r="C222" s="109" t="s">
        <v>542</v>
      </c>
      <c r="D222" s="185" t="s">
        <v>473</v>
      </c>
      <c r="E222" s="109" t="str">
        <f t="shared" si="25"/>
        <v xml:space="preserve">I.1.A.1      </v>
      </c>
      <c r="F222" s="109" t="s">
        <v>240</v>
      </c>
      <c r="G222" s="109"/>
      <c r="H222" s="109"/>
      <c r="I222" s="109"/>
      <c r="J222" s="109"/>
      <c r="K222" s="109"/>
      <c r="L222" s="109"/>
      <c r="M222" s="109" t="s">
        <v>402</v>
      </c>
      <c r="N222" s="109" t="s">
        <v>403</v>
      </c>
      <c r="O222" s="139" t="s">
        <v>404</v>
      </c>
      <c r="P222" s="109" t="s">
        <v>414</v>
      </c>
      <c r="Q222" s="153">
        <v>30</v>
      </c>
      <c r="R222" s="114"/>
      <c r="S222" s="109"/>
      <c r="T222" s="109"/>
      <c r="U222" s="109"/>
      <c r="V222" s="151"/>
      <c r="W222" s="107"/>
      <c r="X222" s="108"/>
      <c r="Y222" s="110">
        <f t="shared" si="26"/>
        <v>0</v>
      </c>
      <c r="Z222" s="108"/>
      <c r="AA222" s="108"/>
      <c r="AB222" s="146"/>
      <c r="AC222" s="147" t="s">
        <v>406</v>
      </c>
      <c r="AD222" s="112">
        <v>0</v>
      </c>
      <c r="AE222" s="113">
        <v>0</v>
      </c>
      <c r="AF222" s="111">
        <f t="shared" si="27"/>
        <v>0</v>
      </c>
      <c r="AG222" s="113">
        <v>0</v>
      </c>
      <c r="AH222" s="113">
        <v>0</v>
      </c>
      <c r="AI222" s="115">
        <f t="shared" si="28"/>
        <v>0</v>
      </c>
      <c r="AJ222" s="108">
        <f t="shared" si="29"/>
        <v>0</v>
      </c>
      <c r="AK222" s="108">
        <f t="shared" si="30"/>
        <v>0</v>
      </c>
      <c r="AL222" s="115">
        <f t="shared" si="31"/>
        <v>0</v>
      </c>
      <c r="AM222" s="97"/>
      <c r="AN222" s="97"/>
      <c r="AO222" s="98"/>
      <c r="AP222" s="149" t="s">
        <v>408</v>
      </c>
      <c r="AQ222" s="150" t="s">
        <v>409</v>
      </c>
    </row>
    <row r="223" spans="1:43" ht="33" customHeight="1" x14ac:dyDescent="0.15">
      <c r="A223" s="158" t="s">
        <v>415</v>
      </c>
      <c r="B223" s="109" t="s">
        <v>541</v>
      </c>
      <c r="C223" s="109" t="s">
        <v>542</v>
      </c>
      <c r="D223" s="185" t="s">
        <v>474</v>
      </c>
      <c r="E223" s="109" t="str">
        <f t="shared" si="25"/>
        <v xml:space="preserve">I.1.A.1      </v>
      </c>
      <c r="F223" s="109" t="s">
        <v>240</v>
      </c>
      <c r="G223" s="109"/>
      <c r="H223" s="109"/>
      <c r="I223" s="109"/>
      <c r="J223" s="109"/>
      <c r="K223" s="109"/>
      <c r="L223" s="109"/>
      <c r="M223" s="109" t="s">
        <v>402</v>
      </c>
      <c r="N223" s="109" t="s">
        <v>403</v>
      </c>
      <c r="O223" s="139" t="s">
        <v>404</v>
      </c>
      <c r="P223" s="109" t="s">
        <v>414</v>
      </c>
      <c r="Q223" s="153">
        <v>30</v>
      </c>
      <c r="R223" s="114"/>
      <c r="S223" s="109"/>
      <c r="T223" s="109"/>
      <c r="U223" s="109"/>
      <c r="V223" s="151"/>
      <c r="W223" s="107"/>
      <c r="X223" s="108"/>
      <c r="Y223" s="110">
        <f t="shared" si="26"/>
        <v>0</v>
      </c>
      <c r="Z223" s="108"/>
      <c r="AA223" s="108"/>
      <c r="AB223" s="146"/>
      <c r="AC223" s="147" t="s">
        <v>406</v>
      </c>
      <c r="AD223" s="112">
        <v>0</v>
      </c>
      <c r="AE223" s="113">
        <v>0</v>
      </c>
      <c r="AF223" s="111">
        <f t="shared" si="27"/>
        <v>0</v>
      </c>
      <c r="AG223" s="113">
        <v>0</v>
      </c>
      <c r="AH223" s="113">
        <v>0</v>
      </c>
      <c r="AI223" s="115">
        <f t="shared" si="28"/>
        <v>0</v>
      </c>
      <c r="AJ223" s="108">
        <f t="shared" si="29"/>
        <v>0</v>
      </c>
      <c r="AK223" s="108">
        <f t="shared" si="30"/>
        <v>0</v>
      </c>
      <c r="AL223" s="115">
        <f t="shared" si="31"/>
        <v>0</v>
      </c>
      <c r="AM223" s="97"/>
      <c r="AN223" s="97"/>
      <c r="AO223" s="98"/>
      <c r="AP223" s="149" t="s">
        <v>408</v>
      </c>
      <c r="AQ223" s="150" t="s">
        <v>409</v>
      </c>
    </row>
    <row r="224" spans="1:43" ht="33" customHeight="1" x14ac:dyDescent="0.15">
      <c r="A224" s="158" t="s">
        <v>415</v>
      </c>
      <c r="B224" s="109" t="s">
        <v>541</v>
      </c>
      <c r="C224" s="109" t="s">
        <v>542</v>
      </c>
      <c r="D224" s="185" t="s">
        <v>545</v>
      </c>
      <c r="E224" s="109" t="str">
        <f t="shared" si="25"/>
        <v xml:space="preserve">I.1.A.1      </v>
      </c>
      <c r="F224" s="109" t="s">
        <v>240</v>
      </c>
      <c r="G224" s="109"/>
      <c r="H224" s="109"/>
      <c r="I224" s="109"/>
      <c r="J224" s="109"/>
      <c r="K224" s="109"/>
      <c r="L224" s="109"/>
      <c r="M224" s="109" t="s">
        <v>402</v>
      </c>
      <c r="N224" s="109" t="s">
        <v>403</v>
      </c>
      <c r="O224" s="139" t="s">
        <v>404</v>
      </c>
      <c r="P224" s="109" t="s">
        <v>414</v>
      </c>
      <c r="Q224" s="153">
        <v>30</v>
      </c>
      <c r="R224" s="114"/>
      <c r="S224" s="109"/>
      <c r="T224" s="109"/>
      <c r="U224" s="109"/>
      <c r="V224" s="151"/>
      <c r="W224" s="107"/>
      <c r="X224" s="108"/>
      <c r="Y224" s="110">
        <f t="shared" si="26"/>
        <v>0</v>
      </c>
      <c r="Z224" s="108"/>
      <c r="AA224" s="108"/>
      <c r="AB224" s="146"/>
      <c r="AC224" s="147" t="s">
        <v>406</v>
      </c>
      <c r="AD224" s="112">
        <v>0</v>
      </c>
      <c r="AE224" s="113">
        <v>0</v>
      </c>
      <c r="AF224" s="111">
        <f t="shared" si="27"/>
        <v>0</v>
      </c>
      <c r="AG224" s="113">
        <v>0</v>
      </c>
      <c r="AH224" s="113">
        <v>0</v>
      </c>
      <c r="AI224" s="115">
        <f t="shared" si="28"/>
        <v>0</v>
      </c>
      <c r="AJ224" s="108">
        <f t="shared" si="29"/>
        <v>0</v>
      </c>
      <c r="AK224" s="108">
        <f t="shared" si="30"/>
        <v>0</v>
      </c>
      <c r="AL224" s="115">
        <f t="shared" si="31"/>
        <v>0</v>
      </c>
      <c r="AM224" s="97"/>
      <c r="AN224" s="97"/>
      <c r="AO224" s="98"/>
      <c r="AP224" s="149" t="s">
        <v>408</v>
      </c>
      <c r="AQ224" s="150" t="s">
        <v>409</v>
      </c>
    </row>
    <row r="225" spans="1:43" ht="33" customHeight="1" x14ac:dyDescent="0.15">
      <c r="A225" s="158" t="s">
        <v>415</v>
      </c>
      <c r="B225" s="109" t="s">
        <v>541</v>
      </c>
      <c r="C225" s="109" t="s">
        <v>542</v>
      </c>
      <c r="D225" s="185" t="s">
        <v>475</v>
      </c>
      <c r="E225" s="109" t="str">
        <f t="shared" si="25"/>
        <v xml:space="preserve">I.1.A.1      </v>
      </c>
      <c r="F225" s="109" t="s">
        <v>240</v>
      </c>
      <c r="G225" s="109"/>
      <c r="H225" s="109"/>
      <c r="I225" s="109"/>
      <c r="J225" s="109"/>
      <c r="K225" s="109"/>
      <c r="L225" s="109"/>
      <c r="M225" s="109" t="s">
        <v>402</v>
      </c>
      <c r="N225" s="109" t="s">
        <v>403</v>
      </c>
      <c r="O225" s="139" t="s">
        <v>404</v>
      </c>
      <c r="P225" s="109" t="s">
        <v>414</v>
      </c>
      <c r="Q225" s="153">
        <v>30</v>
      </c>
      <c r="R225" s="114"/>
      <c r="S225" s="109"/>
      <c r="T225" s="109"/>
      <c r="U225" s="109"/>
      <c r="V225" s="151"/>
      <c r="W225" s="107"/>
      <c r="X225" s="108"/>
      <c r="Y225" s="110">
        <f t="shared" si="26"/>
        <v>0</v>
      </c>
      <c r="Z225" s="108"/>
      <c r="AA225" s="108"/>
      <c r="AB225" s="146"/>
      <c r="AC225" s="147" t="s">
        <v>406</v>
      </c>
      <c r="AD225" s="112">
        <v>0</v>
      </c>
      <c r="AE225" s="113">
        <v>0</v>
      </c>
      <c r="AF225" s="111">
        <f t="shared" si="27"/>
        <v>0</v>
      </c>
      <c r="AG225" s="113">
        <v>0</v>
      </c>
      <c r="AH225" s="113">
        <v>0</v>
      </c>
      <c r="AI225" s="115">
        <f t="shared" si="28"/>
        <v>0</v>
      </c>
      <c r="AJ225" s="108">
        <f t="shared" si="29"/>
        <v>0</v>
      </c>
      <c r="AK225" s="108">
        <f t="shared" si="30"/>
        <v>0</v>
      </c>
      <c r="AL225" s="115">
        <f t="shared" si="31"/>
        <v>0</v>
      </c>
      <c r="AM225" s="97"/>
      <c r="AN225" s="97"/>
      <c r="AO225" s="98"/>
      <c r="AP225" s="149" t="s">
        <v>408</v>
      </c>
      <c r="AQ225" s="150" t="s">
        <v>409</v>
      </c>
    </row>
    <row r="226" spans="1:43" ht="33" customHeight="1" x14ac:dyDescent="0.15">
      <c r="A226" s="158" t="s">
        <v>415</v>
      </c>
      <c r="B226" s="109" t="s">
        <v>541</v>
      </c>
      <c r="C226" s="109" t="s">
        <v>542</v>
      </c>
      <c r="D226" s="185" t="s">
        <v>476</v>
      </c>
      <c r="E226" s="109" t="str">
        <f t="shared" si="25"/>
        <v xml:space="preserve">I.1.A.1      </v>
      </c>
      <c r="F226" s="109" t="s">
        <v>240</v>
      </c>
      <c r="G226" s="109"/>
      <c r="H226" s="109"/>
      <c r="I226" s="109"/>
      <c r="J226" s="109"/>
      <c r="K226" s="109"/>
      <c r="L226" s="109"/>
      <c r="M226" s="109" t="s">
        <v>402</v>
      </c>
      <c r="N226" s="109" t="s">
        <v>403</v>
      </c>
      <c r="O226" s="139" t="s">
        <v>404</v>
      </c>
      <c r="P226" s="109" t="s">
        <v>414</v>
      </c>
      <c r="Q226" s="153">
        <v>30</v>
      </c>
      <c r="R226" s="114"/>
      <c r="S226" s="109"/>
      <c r="T226" s="109"/>
      <c r="U226" s="109"/>
      <c r="V226" s="151"/>
      <c r="W226" s="107"/>
      <c r="X226" s="108"/>
      <c r="Y226" s="110">
        <f t="shared" si="26"/>
        <v>0</v>
      </c>
      <c r="Z226" s="108"/>
      <c r="AA226" s="108"/>
      <c r="AB226" s="146"/>
      <c r="AC226" s="147" t="s">
        <v>406</v>
      </c>
      <c r="AD226" s="112">
        <v>0</v>
      </c>
      <c r="AE226" s="113">
        <v>0</v>
      </c>
      <c r="AF226" s="111">
        <f t="shared" si="27"/>
        <v>0</v>
      </c>
      <c r="AG226" s="113">
        <v>0</v>
      </c>
      <c r="AH226" s="113">
        <v>0</v>
      </c>
      <c r="AI226" s="115">
        <f t="shared" si="28"/>
        <v>0</v>
      </c>
      <c r="AJ226" s="108">
        <f t="shared" si="29"/>
        <v>0</v>
      </c>
      <c r="AK226" s="108">
        <f t="shared" si="30"/>
        <v>0</v>
      </c>
      <c r="AL226" s="115">
        <f t="shared" si="31"/>
        <v>0</v>
      </c>
      <c r="AM226" s="97"/>
      <c r="AN226" s="97"/>
      <c r="AO226" s="98"/>
      <c r="AP226" s="149" t="s">
        <v>408</v>
      </c>
      <c r="AQ226" s="150" t="s">
        <v>409</v>
      </c>
    </row>
    <row r="227" spans="1:43" ht="33" customHeight="1" x14ac:dyDescent="0.15">
      <c r="A227" s="158" t="s">
        <v>415</v>
      </c>
      <c r="B227" s="109" t="s">
        <v>541</v>
      </c>
      <c r="C227" s="109" t="s">
        <v>542</v>
      </c>
      <c r="D227" s="185" t="s">
        <v>477</v>
      </c>
      <c r="E227" s="109" t="str">
        <f t="shared" si="25"/>
        <v xml:space="preserve">I.1.A.1      </v>
      </c>
      <c r="F227" s="109" t="s">
        <v>240</v>
      </c>
      <c r="G227" s="109"/>
      <c r="H227" s="109"/>
      <c r="I227" s="109"/>
      <c r="J227" s="109"/>
      <c r="K227" s="109"/>
      <c r="L227" s="109"/>
      <c r="M227" s="109" t="s">
        <v>402</v>
      </c>
      <c r="N227" s="109" t="s">
        <v>403</v>
      </c>
      <c r="O227" s="139" t="s">
        <v>404</v>
      </c>
      <c r="P227" s="109" t="s">
        <v>414</v>
      </c>
      <c r="Q227" s="153">
        <v>30</v>
      </c>
      <c r="R227" s="114"/>
      <c r="S227" s="109"/>
      <c r="T227" s="109"/>
      <c r="U227" s="109"/>
      <c r="V227" s="151"/>
      <c r="W227" s="107"/>
      <c r="X227" s="108"/>
      <c r="Y227" s="110">
        <f t="shared" si="26"/>
        <v>0</v>
      </c>
      <c r="Z227" s="108"/>
      <c r="AA227" s="108"/>
      <c r="AB227" s="146"/>
      <c r="AC227" s="147" t="s">
        <v>406</v>
      </c>
      <c r="AD227" s="112">
        <v>0</v>
      </c>
      <c r="AE227" s="113">
        <v>0</v>
      </c>
      <c r="AF227" s="111">
        <f t="shared" si="27"/>
        <v>0</v>
      </c>
      <c r="AG227" s="113">
        <v>0</v>
      </c>
      <c r="AH227" s="113">
        <v>0</v>
      </c>
      <c r="AI227" s="115">
        <f t="shared" si="28"/>
        <v>0</v>
      </c>
      <c r="AJ227" s="108">
        <f t="shared" si="29"/>
        <v>0</v>
      </c>
      <c r="AK227" s="108">
        <f t="shared" si="30"/>
        <v>0</v>
      </c>
      <c r="AL227" s="115">
        <f t="shared" si="31"/>
        <v>0</v>
      </c>
      <c r="AM227" s="97"/>
      <c r="AN227" s="97"/>
      <c r="AO227" s="98"/>
      <c r="AP227" s="149" t="s">
        <v>408</v>
      </c>
      <c r="AQ227" s="150" t="s">
        <v>409</v>
      </c>
    </row>
    <row r="228" spans="1:43" ht="33" customHeight="1" x14ac:dyDescent="0.15">
      <c r="A228" s="158" t="s">
        <v>415</v>
      </c>
      <c r="B228" s="109" t="s">
        <v>541</v>
      </c>
      <c r="C228" s="109" t="s">
        <v>542</v>
      </c>
      <c r="D228" s="185" t="s">
        <v>478</v>
      </c>
      <c r="E228" s="109" t="str">
        <f t="shared" si="25"/>
        <v xml:space="preserve">I.1.A.1      </v>
      </c>
      <c r="F228" s="109" t="s">
        <v>240</v>
      </c>
      <c r="G228" s="109"/>
      <c r="H228" s="109"/>
      <c r="I228" s="109"/>
      <c r="J228" s="109"/>
      <c r="K228" s="109"/>
      <c r="L228" s="109"/>
      <c r="M228" s="109" t="s">
        <v>402</v>
      </c>
      <c r="N228" s="109" t="s">
        <v>403</v>
      </c>
      <c r="O228" s="139" t="s">
        <v>404</v>
      </c>
      <c r="P228" s="109" t="s">
        <v>414</v>
      </c>
      <c r="Q228" s="153">
        <v>30</v>
      </c>
      <c r="R228" s="114"/>
      <c r="S228" s="109"/>
      <c r="T228" s="109"/>
      <c r="U228" s="109"/>
      <c r="V228" s="151"/>
      <c r="W228" s="107"/>
      <c r="X228" s="108"/>
      <c r="Y228" s="110">
        <f t="shared" si="26"/>
        <v>0</v>
      </c>
      <c r="Z228" s="108"/>
      <c r="AA228" s="108"/>
      <c r="AB228" s="146"/>
      <c r="AC228" s="147" t="s">
        <v>406</v>
      </c>
      <c r="AD228" s="112">
        <v>0</v>
      </c>
      <c r="AE228" s="113">
        <v>0</v>
      </c>
      <c r="AF228" s="111">
        <f t="shared" si="27"/>
        <v>0</v>
      </c>
      <c r="AG228" s="113">
        <v>0</v>
      </c>
      <c r="AH228" s="113">
        <v>0</v>
      </c>
      <c r="AI228" s="115">
        <f t="shared" si="28"/>
        <v>0</v>
      </c>
      <c r="AJ228" s="108">
        <f t="shared" si="29"/>
        <v>0</v>
      </c>
      <c r="AK228" s="108">
        <f t="shared" si="30"/>
        <v>0</v>
      </c>
      <c r="AL228" s="115">
        <f t="shared" si="31"/>
        <v>0</v>
      </c>
      <c r="AM228" s="97"/>
      <c r="AN228" s="97"/>
      <c r="AO228" s="98"/>
      <c r="AP228" s="149" t="s">
        <v>408</v>
      </c>
      <c r="AQ228" s="150" t="s">
        <v>409</v>
      </c>
    </row>
    <row r="229" spans="1:43" ht="33" customHeight="1" x14ac:dyDescent="0.15">
      <c r="A229" s="158" t="s">
        <v>415</v>
      </c>
      <c r="B229" s="109" t="s">
        <v>541</v>
      </c>
      <c r="C229" s="109" t="s">
        <v>542</v>
      </c>
      <c r="D229" s="185" t="s">
        <v>479</v>
      </c>
      <c r="E229" s="109" t="str">
        <f t="shared" si="25"/>
        <v xml:space="preserve">I.1.A.1      </v>
      </c>
      <c r="F229" s="109" t="s">
        <v>240</v>
      </c>
      <c r="G229" s="109"/>
      <c r="H229" s="109"/>
      <c r="I229" s="109"/>
      <c r="J229" s="109"/>
      <c r="K229" s="109"/>
      <c r="L229" s="109"/>
      <c r="M229" s="109" t="s">
        <v>402</v>
      </c>
      <c r="N229" s="109" t="s">
        <v>403</v>
      </c>
      <c r="O229" s="139" t="s">
        <v>404</v>
      </c>
      <c r="P229" s="109" t="s">
        <v>414</v>
      </c>
      <c r="Q229" s="153">
        <v>30</v>
      </c>
      <c r="R229" s="114"/>
      <c r="S229" s="109"/>
      <c r="T229" s="109"/>
      <c r="U229" s="109"/>
      <c r="V229" s="151"/>
      <c r="W229" s="107"/>
      <c r="X229" s="108"/>
      <c r="Y229" s="110">
        <f t="shared" si="26"/>
        <v>0</v>
      </c>
      <c r="Z229" s="108"/>
      <c r="AA229" s="108"/>
      <c r="AB229" s="146"/>
      <c r="AC229" s="147" t="s">
        <v>406</v>
      </c>
      <c r="AD229" s="112">
        <v>0</v>
      </c>
      <c r="AE229" s="113">
        <v>0</v>
      </c>
      <c r="AF229" s="111">
        <f t="shared" si="27"/>
        <v>0</v>
      </c>
      <c r="AG229" s="113">
        <v>0</v>
      </c>
      <c r="AH229" s="113">
        <v>0</v>
      </c>
      <c r="AI229" s="115">
        <f t="shared" si="28"/>
        <v>0</v>
      </c>
      <c r="AJ229" s="108">
        <f t="shared" si="29"/>
        <v>0</v>
      </c>
      <c r="AK229" s="108">
        <f t="shared" si="30"/>
        <v>0</v>
      </c>
      <c r="AL229" s="115">
        <f t="shared" si="31"/>
        <v>0</v>
      </c>
      <c r="AM229" s="97"/>
      <c r="AN229" s="97"/>
      <c r="AO229" s="98"/>
      <c r="AP229" s="149" t="s">
        <v>408</v>
      </c>
      <c r="AQ229" s="150" t="s">
        <v>409</v>
      </c>
    </row>
    <row r="230" spans="1:43" ht="33" customHeight="1" x14ac:dyDescent="0.15">
      <c r="A230" s="158" t="s">
        <v>415</v>
      </c>
      <c r="B230" s="109" t="s">
        <v>541</v>
      </c>
      <c r="C230" s="109" t="s">
        <v>542</v>
      </c>
      <c r="D230" s="185" t="s">
        <v>480</v>
      </c>
      <c r="E230" s="109" t="str">
        <f t="shared" si="25"/>
        <v xml:space="preserve">I.1.A.1      </v>
      </c>
      <c r="F230" s="109" t="s">
        <v>240</v>
      </c>
      <c r="G230" s="109"/>
      <c r="H230" s="109"/>
      <c r="I230" s="109"/>
      <c r="J230" s="109"/>
      <c r="K230" s="109"/>
      <c r="L230" s="109"/>
      <c r="M230" s="109" t="s">
        <v>402</v>
      </c>
      <c r="N230" s="109" t="s">
        <v>403</v>
      </c>
      <c r="O230" s="139" t="s">
        <v>404</v>
      </c>
      <c r="P230" s="109" t="s">
        <v>414</v>
      </c>
      <c r="Q230" s="153">
        <v>30</v>
      </c>
      <c r="R230" s="114"/>
      <c r="S230" s="109"/>
      <c r="T230" s="109"/>
      <c r="U230" s="109"/>
      <c r="V230" s="151"/>
      <c r="W230" s="107"/>
      <c r="X230" s="108"/>
      <c r="Y230" s="110">
        <f t="shared" si="26"/>
        <v>0</v>
      </c>
      <c r="Z230" s="108"/>
      <c r="AA230" s="108"/>
      <c r="AB230" s="146"/>
      <c r="AC230" s="147" t="s">
        <v>406</v>
      </c>
      <c r="AD230" s="112">
        <v>0</v>
      </c>
      <c r="AE230" s="113">
        <v>0</v>
      </c>
      <c r="AF230" s="111">
        <f t="shared" si="27"/>
        <v>0</v>
      </c>
      <c r="AG230" s="113">
        <v>0</v>
      </c>
      <c r="AH230" s="113">
        <v>0</v>
      </c>
      <c r="AI230" s="115">
        <f t="shared" si="28"/>
        <v>0</v>
      </c>
      <c r="AJ230" s="108">
        <f t="shared" si="29"/>
        <v>0</v>
      </c>
      <c r="AK230" s="108">
        <f t="shared" si="30"/>
        <v>0</v>
      </c>
      <c r="AL230" s="115">
        <f t="shared" si="31"/>
        <v>0</v>
      </c>
      <c r="AM230" s="97"/>
      <c r="AN230" s="97"/>
      <c r="AO230" s="98"/>
      <c r="AP230" s="149" t="s">
        <v>408</v>
      </c>
      <c r="AQ230" s="150" t="s">
        <v>409</v>
      </c>
    </row>
    <row r="231" spans="1:43" ht="33" customHeight="1" x14ac:dyDescent="0.15">
      <c r="A231" s="158" t="s">
        <v>415</v>
      </c>
      <c r="B231" s="109" t="s">
        <v>541</v>
      </c>
      <c r="C231" s="109" t="s">
        <v>542</v>
      </c>
      <c r="D231" s="185" t="s">
        <v>481</v>
      </c>
      <c r="E231" s="109" t="str">
        <f t="shared" si="25"/>
        <v xml:space="preserve">I.1.A.1      </v>
      </c>
      <c r="F231" s="109" t="s">
        <v>240</v>
      </c>
      <c r="G231" s="109"/>
      <c r="H231" s="109"/>
      <c r="I231" s="109"/>
      <c r="J231" s="109"/>
      <c r="K231" s="109"/>
      <c r="L231" s="109"/>
      <c r="M231" s="109" t="s">
        <v>402</v>
      </c>
      <c r="N231" s="109" t="s">
        <v>403</v>
      </c>
      <c r="O231" s="139" t="s">
        <v>404</v>
      </c>
      <c r="P231" s="109" t="s">
        <v>414</v>
      </c>
      <c r="Q231" s="153">
        <v>30</v>
      </c>
      <c r="R231" s="114"/>
      <c r="S231" s="109"/>
      <c r="T231" s="109"/>
      <c r="U231" s="109"/>
      <c r="V231" s="151"/>
      <c r="W231" s="107"/>
      <c r="X231" s="108"/>
      <c r="Y231" s="110">
        <f t="shared" si="26"/>
        <v>0</v>
      </c>
      <c r="Z231" s="108"/>
      <c r="AA231" s="108"/>
      <c r="AB231" s="146"/>
      <c r="AC231" s="147" t="s">
        <v>406</v>
      </c>
      <c r="AD231" s="112">
        <v>0</v>
      </c>
      <c r="AE231" s="113">
        <v>0</v>
      </c>
      <c r="AF231" s="111">
        <f t="shared" si="27"/>
        <v>0</v>
      </c>
      <c r="AG231" s="113">
        <v>0</v>
      </c>
      <c r="AH231" s="113">
        <v>0</v>
      </c>
      <c r="AI231" s="115">
        <f t="shared" si="28"/>
        <v>0</v>
      </c>
      <c r="AJ231" s="108">
        <f t="shared" si="29"/>
        <v>0</v>
      </c>
      <c r="AK231" s="108">
        <f t="shared" si="30"/>
        <v>0</v>
      </c>
      <c r="AL231" s="115">
        <f t="shared" si="31"/>
        <v>0</v>
      </c>
      <c r="AM231" s="97"/>
      <c r="AN231" s="97"/>
      <c r="AO231" s="98"/>
      <c r="AP231" s="149" t="s">
        <v>408</v>
      </c>
      <c r="AQ231" s="150" t="s">
        <v>409</v>
      </c>
    </row>
    <row r="232" spans="1:43" ht="33" customHeight="1" x14ac:dyDescent="0.15">
      <c r="A232" s="158" t="s">
        <v>415</v>
      </c>
      <c r="B232" s="109" t="s">
        <v>541</v>
      </c>
      <c r="C232" s="109" t="s">
        <v>542</v>
      </c>
      <c r="D232" s="185" t="s">
        <v>482</v>
      </c>
      <c r="E232" s="109" t="str">
        <f t="shared" si="25"/>
        <v xml:space="preserve">I.1.A.1      </v>
      </c>
      <c r="F232" s="109" t="s">
        <v>240</v>
      </c>
      <c r="G232" s="109"/>
      <c r="H232" s="109"/>
      <c r="I232" s="109"/>
      <c r="J232" s="109"/>
      <c r="K232" s="109"/>
      <c r="L232" s="109"/>
      <c r="M232" s="109" t="s">
        <v>402</v>
      </c>
      <c r="N232" s="109" t="s">
        <v>403</v>
      </c>
      <c r="O232" s="139" t="s">
        <v>404</v>
      </c>
      <c r="P232" s="109" t="s">
        <v>414</v>
      </c>
      <c r="Q232" s="153">
        <v>30</v>
      </c>
      <c r="R232" s="114"/>
      <c r="S232" s="109"/>
      <c r="T232" s="109"/>
      <c r="U232" s="109"/>
      <c r="V232" s="151"/>
      <c r="W232" s="107"/>
      <c r="X232" s="108"/>
      <c r="Y232" s="110">
        <f t="shared" si="26"/>
        <v>0</v>
      </c>
      <c r="Z232" s="108"/>
      <c r="AA232" s="108"/>
      <c r="AB232" s="146"/>
      <c r="AC232" s="147" t="s">
        <v>406</v>
      </c>
      <c r="AD232" s="112">
        <v>0</v>
      </c>
      <c r="AE232" s="113">
        <v>0</v>
      </c>
      <c r="AF232" s="111">
        <f t="shared" si="27"/>
        <v>0</v>
      </c>
      <c r="AG232" s="113">
        <v>0</v>
      </c>
      <c r="AH232" s="113">
        <v>0</v>
      </c>
      <c r="AI232" s="115">
        <f t="shared" si="28"/>
        <v>0</v>
      </c>
      <c r="AJ232" s="108">
        <f t="shared" si="29"/>
        <v>0</v>
      </c>
      <c r="AK232" s="108">
        <f t="shared" si="30"/>
        <v>0</v>
      </c>
      <c r="AL232" s="115">
        <f t="shared" si="31"/>
        <v>0</v>
      </c>
      <c r="AM232" s="97"/>
      <c r="AN232" s="97"/>
      <c r="AO232" s="98"/>
      <c r="AP232" s="149" t="s">
        <v>408</v>
      </c>
      <c r="AQ232" s="150" t="s">
        <v>409</v>
      </c>
    </row>
    <row r="233" spans="1:43" ht="33" customHeight="1" x14ac:dyDescent="0.15">
      <c r="A233" s="158" t="s">
        <v>415</v>
      </c>
      <c r="B233" s="109" t="s">
        <v>541</v>
      </c>
      <c r="C233" s="109" t="s">
        <v>542</v>
      </c>
      <c r="D233" s="185" t="s">
        <v>483</v>
      </c>
      <c r="E233" s="109" t="str">
        <f t="shared" si="25"/>
        <v xml:space="preserve">I.1.A.1      </v>
      </c>
      <c r="F233" s="109" t="s">
        <v>240</v>
      </c>
      <c r="G233" s="109"/>
      <c r="H233" s="109"/>
      <c r="I233" s="109"/>
      <c r="J233" s="109"/>
      <c r="K233" s="109"/>
      <c r="L233" s="109"/>
      <c r="M233" s="109" t="s">
        <v>402</v>
      </c>
      <c r="N233" s="109" t="s">
        <v>403</v>
      </c>
      <c r="O233" s="139" t="s">
        <v>404</v>
      </c>
      <c r="P233" s="109" t="s">
        <v>414</v>
      </c>
      <c r="Q233" s="153">
        <v>30</v>
      </c>
      <c r="R233" s="114"/>
      <c r="S233" s="109"/>
      <c r="T233" s="109"/>
      <c r="U233" s="109"/>
      <c r="V233" s="151"/>
      <c r="W233" s="107"/>
      <c r="X233" s="108"/>
      <c r="Y233" s="110">
        <f t="shared" si="26"/>
        <v>0</v>
      </c>
      <c r="Z233" s="108"/>
      <c r="AA233" s="108"/>
      <c r="AB233" s="146"/>
      <c r="AC233" s="147" t="s">
        <v>406</v>
      </c>
      <c r="AD233" s="112">
        <v>0</v>
      </c>
      <c r="AE233" s="113">
        <v>0</v>
      </c>
      <c r="AF233" s="111">
        <f t="shared" si="27"/>
        <v>0</v>
      </c>
      <c r="AG233" s="113">
        <v>0</v>
      </c>
      <c r="AH233" s="113">
        <v>0</v>
      </c>
      <c r="AI233" s="115">
        <f t="shared" si="28"/>
        <v>0</v>
      </c>
      <c r="AJ233" s="108">
        <f t="shared" si="29"/>
        <v>0</v>
      </c>
      <c r="AK233" s="108">
        <f t="shared" si="30"/>
        <v>0</v>
      </c>
      <c r="AL233" s="115">
        <f t="shared" si="31"/>
        <v>0</v>
      </c>
      <c r="AM233" s="97"/>
      <c r="AN233" s="97"/>
      <c r="AO233" s="98"/>
      <c r="AP233" s="149" t="s">
        <v>408</v>
      </c>
      <c r="AQ233" s="150" t="s">
        <v>409</v>
      </c>
    </row>
    <row r="234" spans="1:43" ht="33" customHeight="1" x14ac:dyDescent="0.15">
      <c r="A234" s="158" t="s">
        <v>415</v>
      </c>
      <c r="B234" s="109" t="s">
        <v>541</v>
      </c>
      <c r="C234" s="109" t="s">
        <v>542</v>
      </c>
      <c r="D234" s="185" t="s">
        <v>484</v>
      </c>
      <c r="E234" s="109" t="str">
        <f t="shared" si="25"/>
        <v xml:space="preserve">I.1.A.1      </v>
      </c>
      <c r="F234" s="109" t="s">
        <v>240</v>
      </c>
      <c r="G234" s="109"/>
      <c r="H234" s="109"/>
      <c r="I234" s="109"/>
      <c r="J234" s="109"/>
      <c r="K234" s="109"/>
      <c r="L234" s="109"/>
      <c r="M234" s="109" t="s">
        <v>402</v>
      </c>
      <c r="N234" s="109" t="s">
        <v>403</v>
      </c>
      <c r="O234" s="139" t="s">
        <v>404</v>
      </c>
      <c r="P234" s="109" t="s">
        <v>414</v>
      </c>
      <c r="Q234" s="153">
        <v>30</v>
      </c>
      <c r="R234" s="114"/>
      <c r="S234" s="109"/>
      <c r="T234" s="109"/>
      <c r="U234" s="109"/>
      <c r="V234" s="151"/>
      <c r="W234" s="107"/>
      <c r="X234" s="108"/>
      <c r="Y234" s="110">
        <f t="shared" si="26"/>
        <v>0</v>
      </c>
      <c r="Z234" s="108"/>
      <c r="AA234" s="108"/>
      <c r="AB234" s="146"/>
      <c r="AC234" s="147" t="s">
        <v>406</v>
      </c>
      <c r="AD234" s="112">
        <v>0</v>
      </c>
      <c r="AE234" s="113">
        <v>0</v>
      </c>
      <c r="AF234" s="111">
        <f t="shared" si="27"/>
        <v>0</v>
      </c>
      <c r="AG234" s="113">
        <v>0</v>
      </c>
      <c r="AH234" s="113">
        <v>0</v>
      </c>
      <c r="AI234" s="115">
        <f t="shared" si="28"/>
        <v>0</v>
      </c>
      <c r="AJ234" s="108">
        <f t="shared" si="29"/>
        <v>0</v>
      </c>
      <c r="AK234" s="108">
        <f t="shared" si="30"/>
        <v>0</v>
      </c>
      <c r="AL234" s="115">
        <f t="shared" si="31"/>
        <v>0</v>
      </c>
      <c r="AM234" s="97"/>
      <c r="AN234" s="97"/>
      <c r="AO234" s="98"/>
      <c r="AP234" s="149" t="s">
        <v>408</v>
      </c>
      <c r="AQ234" s="150" t="s">
        <v>409</v>
      </c>
    </row>
    <row r="235" spans="1:43" ht="43.5" customHeight="1" x14ac:dyDescent="0.15">
      <c r="A235" s="158" t="s">
        <v>415</v>
      </c>
      <c r="B235" s="109" t="s">
        <v>541</v>
      </c>
      <c r="C235" s="109" t="s">
        <v>542</v>
      </c>
      <c r="D235" s="185" t="s">
        <v>485</v>
      </c>
      <c r="E235" s="109" t="str">
        <f t="shared" si="25"/>
        <v xml:space="preserve">I.1.A.1      </v>
      </c>
      <c r="F235" s="109" t="s">
        <v>240</v>
      </c>
      <c r="G235" s="109"/>
      <c r="H235" s="109"/>
      <c r="I235" s="109"/>
      <c r="J235" s="109"/>
      <c r="K235" s="109"/>
      <c r="L235" s="109"/>
      <c r="M235" s="109" t="s">
        <v>402</v>
      </c>
      <c r="N235" s="109" t="s">
        <v>403</v>
      </c>
      <c r="O235" s="139" t="s">
        <v>404</v>
      </c>
      <c r="P235" s="109" t="s">
        <v>414</v>
      </c>
      <c r="Q235" s="153">
        <v>30</v>
      </c>
      <c r="R235" s="114"/>
      <c r="S235" s="109"/>
      <c r="T235" s="109"/>
      <c r="U235" s="109"/>
      <c r="V235" s="151"/>
      <c r="W235" s="107"/>
      <c r="X235" s="108"/>
      <c r="Y235" s="110">
        <f t="shared" si="26"/>
        <v>0</v>
      </c>
      <c r="Z235" s="108"/>
      <c r="AA235" s="108"/>
      <c r="AB235" s="146"/>
      <c r="AC235" s="147" t="s">
        <v>406</v>
      </c>
      <c r="AD235" s="112">
        <v>0</v>
      </c>
      <c r="AE235" s="113">
        <v>0</v>
      </c>
      <c r="AF235" s="111">
        <f t="shared" si="27"/>
        <v>0</v>
      </c>
      <c r="AG235" s="113">
        <v>0</v>
      </c>
      <c r="AH235" s="113">
        <v>0</v>
      </c>
      <c r="AI235" s="115">
        <f t="shared" si="28"/>
        <v>0</v>
      </c>
      <c r="AJ235" s="108">
        <f t="shared" si="29"/>
        <v>0</v>
      </c>
      <c r="AK235" s="108">
        <f t="shared" si="30"/>
        <v>0</v>
      </c>
      <c r="AL235" s="115">
        <f t="shared" si="31"/>
        <v>0</v>
      </c>
      <c r="AM235" s="97"/>
      <c r="AN235" s="97"/>
      <c r="AO235" s="98"/>
      <c r="AP235" s="149" t="s">
        <v>408</v>
      </c>
      <c r="AQ235" s="150" t="s">
        <v>409</v>
      </c>
    </row>
    <row r="236" spans="1:43" ht="33" customHeight="1" x14ac:dyDescent="0.15">
      <c r="A236" s="158" t="s">
        <v>415</v>
      </c>
      <c r="B236" s="109" t="s">
        <v>541</v>
      </c>
      <c r="C236" s="109" t="s">
        <v>542</v>
      </c>
      <c r="D236" s="185" t="s">
        <v>486</v>
      </c>
      <c r="E236" s="109" t="str">
        <f t="shared" si="25"/>
        <v xml:space="preserve">I.1.A.1      </v>
      </c>
      <c r="F236" s="109" t="s">
        <v>240</v>
      </c>
      <c r="G236" s="109"/>
      <c r="H236" s="109"/>
      <c r="I236" s="109"/>
      <c r="J236" s="109"/>
      <c r="K236" s="109"/>
      <c r="L236" s="109"/>
      <c r="M236" s="109" t="s">
        <v>402</v>
      </c>
      <c r="N236" s="109" t="s">
        <v>403</v>
      </c>
      <c r="O236" s="139" t="s">
        <v>404</v>
      </c>
      <c r="P236" s="109" t="s">
        <v>414</v>
      </c>
      <c r="Q236" s="153">
        <v>30</v>
      </c>
      <c r="R236" s="114"/>
      <c r="S236" s="109"/>
      <c r="T236" s="109"/>
      <c r="U236" s="109"/>
      <c r="V236" s="151"/>
      <c r="W236" s="107"/>
      <c r="X236" s="108"/>
      <c r="Y236" s="110">
        <f t="shared" si="26"/>
        <v>0</v>
      </c>
      <c r="Z236" s="108"/>
      <c r="AA236" s="108"/>
      <c r="AB236" s="146"/>
      <c r="AC236" s="147" t="s">
        <v>406</v>
      </c>
      <c r="AD236" s="112">
        <v>0</v>
      </c>
      <c r="AE236" s="113">
        <v>0</v>
      </c>
      <c r="AF236" s="111">
        <f t="shared" si="27"/>
        <v>0</v>
      </c>
      <c r="AG236" s="113">
        <v>0</v>
      </c>
      <c r="AH236" s="113">
        <v>0</v>
      </c>
      <c r="AI236" s="115">
        <f t="shared" si="28"/>
        <v>0</v>
      </c>
      <c r="AJ236" s="108">
        <f t="shared" si="29"/>
        <v>0</v>
      </c>
      <c r="AK236" s="108">
        <f t="shared" si="30"/>
        <v>0</v>
      </c>
      <c r="AL236" s="115">
        <f t="shared" si="31"/>
        <v>0</v>
      </c>
      <c r="AM236" s="97"/>
      <c r="AN236" s="97"/>
      <c r="AO236" s="98"/>
      <c r="AP236" s="149" t="s">
        <v>408</v>
      </c>
      <c r="AQ236" s="150" t="s">
        <v>409</v>
      </c>
    </row>
    <row r="237" spans="1:43" ht="33" customHeight="1" x14ac:dyDescent="0.15">
      <c r="A237" s="158" t="s">
        <v>415</v>
      </c>
      <c r="B237" s="109" t="s">
        <v>541</v>
      </c>
      <c r="C237" s="109" t="s">
        <v>542</v>
      </c>
      <c r="D237" s="185" t="s">
        <v>487</v>
      </c>
      <c r="E237" s="109" t="str">
        <f t="shared" si="25"/>
        <v xml:space="preserve">I.1.A.1      </v>
      </c>
      <c r="F237" s="109" t="s">
        <v>240</v>
      </c>
      <c r="G237" s="109"/>
      <c r="H237" s="109"/>
      <c r="I237" s="109"/>
      <c r="J237" s="109"/>
      <c r="K237" s="109"/>
      <c r="L237" s="109"/>
      <c r="M237" s="109" t="s">
        <v>402</v>
      </c>
      <c r="N237" s="109" t="s">
        <v>403</v>
      </c>
      <c r="O237" s="139" t="s">
        <v>404</v>
      </c>
      <c r="P237" s="109" t="s">
        <v>414</v>
      </c>
      <c r="Q237" s="153">
        <v>30</v>
      </c>
      <c r="R237" s="114"/>
      <c r="S237" s="109"/>
      <c r="T237" s="109"/>
      <c r="U237" s="109"/>
      <c r="V237" s="151"/>
      <c r="W237" s="107"/>
      <c r="X237" s="108"/>
      <c r="Y237" s="110">
        <f t="shared" si="26"/>
        <v>0</v>
      </c>
      <c r="Z237" s="108"/>
      <c r="AA237" s="108"/>
      <c r="AB237" s="146"/>
      <c r="AC237" s="147" t="s">
        <v>406</v>
      </c>
      <c r="AD237" s="112">
        <v>0</v>
      </c>
      <c r="AE237" s="113">
        <v>0</v>
      </c>
      <c r="AF237" s="111">
        <f t="shared" si="27"/>
        <v>0</v>
      </c>
      <c r="AG237" s="113">
        <v>0</v>
      </c>
      <c r="AH237" s="113">
        <v>0</v>
      </c>
      <c r="AI237" s="115">
        <f t="shared" si="28"/>
        <v>0</v>
      </c>
      <c r="AJ237" s="108">
        <f t="shared" si="29"/>
        <v>0</v>
      </c>
      <c r="AK237" s="108">
        <f t="shared" si="30"/>
        <v>0</v>
      </c>
      <c r="AL237" s="115">
        <f t="shared" si="31"/>
        <v>0</v>
      </c>
      <c r="AM237" s="97"/>
      <c r="AN237" s="97"/>
      <c r="AO237" s="98"/>
      <c r="AP237" s="149" t="s">
        <v>408</v>
      </c>
      <c r="AQ237" s="150" t="s">
        <v>409</v>
      </c>
    </row>
    <row r="238" spans="1:43" ht="33" customHeight="1" x14ac:dyDescent="0.15">
      <c r="A238" s="158" t="s">
        <v>415</v>
      </c>
      <c r="B238" s="109" t="s">
        <v>541</v>
      </c>
      <c r="C238" s="109" t="s">
        <v>542</v>
      </c>
      <c r="D238" s="185" t="s">
        <v>488</v>
      </c>
      <c r="E238" s="109" t="str">
        <f t="shared" si="25"/>
        <v xml:space="preserve">I.1.A.1      </v>
      </c>
      <c r="F238" s="109" t="s">
        <v>240</v>
      </c>
      <c r="G238" s="109"/>
      <c r="H238" s="109"/>
      <c r="I238" s="109"/>
      <c r="J238" s="109"/>
      <c r="K238" s="109"/>
      <c r="L238" s="109"/>
      <c r="M238" s="109" t="s">
        <v>402</v>
      </c>
      <c r="N238" s="109" t="s">
        <v>403</v>
      </c>
      <c r="O238" s="139" t="s">
        <v>404</v>
      </c>
      <c r="P238" s="109" t="s">
        <v>414</v>
      </c>
      <c r="Q238" s="153">
        <v>30</v>
      </c>
      <c r="R238" s="114"/>
      <c r="S238" s="109"/>
      <c r="T238" s="109"/>
      <c r="U238" s="109"/>
      <c r="V238" s="151"/>
      <c r="W238" s="107"/>
      <c r="X238" s="108"/>
      <c r="Y238" s="110">
        <f t="shared" si="26"/>
        <v>0</v>
      </c>
      <c r="Z238" s="108"/>
      <c r="AA238" s="108"/>
      <c r="AB238" s="146"/>
      <c r="AC238" s="147" t="s">
        <v>406</v>
      </c>
      <c r="AD238" s="112">
        <v>0</v>
      </c>
      <c r="AE238" s="113">
        <v>0</v>
      </c>
      <c r="AF238" s="111">
        <f t="shared" si="27"/>
        <v>0</v>
      </c>
      <c r="AG238" s="113">
        <v>0</v>
      </c>
      <c r="AH238" s="113">
        <v>0</v>
      </c>
      <c r="AI238" s="115">
        <f t="shared" si="28"/>
        <v>0</v>
      </c>
      <c r="AJ238" s="108">
        <f t="shared" si="29"/>
        <v>0</v>
      </c>
      <c r="AK238" s="108">
        <f t="shared" si="30"/>
        <v>0</v>
      </c>
      <c r="AL238" s="115">
        <f t="shared" si="31"/>
        <v>0</v>
      </c>
      <c r="AM238" s="97"/>
      <c r="AN238" s="97"/>
      <c r="AO238" s="98"/>
      <c r="AP238" s="149" t="s">
        <v>408</v>
      </c>
      <c r="AQ238" s="150" t="s">
        <v>409</v>
      </c>
    </row>
    <row r="239" spans="1:43" ht="33" customHeight="1" x14ac:dyDescent="0.15">
      <c r="A239" s="158" t="s">
        <v>415</v>
      </c>
      <c r="B239" s="109" t="s">
        <v>541</v>
      </c>
      <c r="C239" s="109" t="s">
        <v>542</v>
      </c>
      <c r="D239" s="185" t="s">
        <v>489</v>
      </c>
      <c r="E239" s="109" t="str">
        <f t="shared" si="25"/>
        <v xml:space="preserve">I.1.A.1      </v>
      </c>
      <c r="F239" s="109" t="s">
        <v>240</v>
      </c>
      <c r="G239" s="109"/>
      <c r="H239" s="109"/>
      <c r="I239" s="109"/>
      <c r="J239" s="109"/>
      <c r="K239" s="109"/>
      <c r="L239" s="109"/>
      <c r="M239" s="109" t="s">
        <v>402</v>
      </c>
      <c r="N239" s="109" t="s">
        <v>403</v>
      </c>
      <c r="O239" s="139" t="s">
        <v>404</v>
      </c>
      <c r="P239" s="109" t="s">
        <v>414</v>
      </c>
      <c r="Q239" s="153">
        <v>30</v>
      </c>
      <c r="R239" s="114"/>
      <c r="S239" s="109"/>
      <c r="T239" s="109"/>
      <c r="U239" s="109"/>
      <c r="V239" s="151"/>
      <c r="W239" s="107"/>
      <c r="X239" s="108"/>
      <c r="Y239" s="110">
        <f t="shared" si="26"/>
        <v>0</v>
      </c>
      <c r="Z239" s="108"/>
      <c r="AA239" s="108"/>
      <c r="AB239" s="146"/>
      <c r="AC239" s="147" t="s">
        <v>406</v>
      </c>
      <c r="AD239" s="112">
        <v>0</v>
      </c>
      <c r="AE239" s="113">
        <v>0</v>
      </c>
      <c r="AF239" s="111">
        <f t="shared" si="27"/>
        <v>0</v>
      </c>
      <c r="AG239" s="113">
        <v>0</v>
      </c>
      <c r="AH239" s="113">
        <v>0</v>
      </c>
      <c r="AI239" s="115">
        <f t="shared" si="28"/>
        <v>0</v>
      </c>
      <c r="AJ239" s="108">
        <f t="shared" si="29"/>
        <v>0</v>
      </c>
      <c r="AK239" s="108">
        <f t="shared" si="30"/>
        <v>0</v>
      </c>
      <c r="AL239" s="115">
        <f t="shared" si="31"/>
        <v>0</v>
      </c>
      <c r="AM239" s="97"/>
      <c r="AN239" s="97"/>
      <c r="AO239" s="98"/>
      <c r="AP239" s="149" t="s">
        <v>408</v>
      </c>
      <c r="AQ239" s="150" t="s">
        <v>409</v>
      </c>
    </row>
    <row r="240" spans="1:43" ht="33" customHeight="1" x14ac:dyDescent="0.15">
      <c r="A240" s="158" t="s">
        <v>415</v>
      </c>
      <c r="B240" s="109" t="s">
        <v>541</v>
      </c>
      <c r="C240" s="109" t="s">
        <v>542</v>
      </c>
      <c r="D240" s="185" t="s">
        <v>490</v>
      </c>
      <c r="E240" s="109" t="str">
        <f t="shared" si="25"/>
        <v xml:space="preserve">I.1.A.1      </v>
      </c>
      <c r="F240" s="109" t="s">
        <v>240</v>
      </c>
      <c r="G240" s="109"/>
      <c r="H240" s="109"/>
      <c r="I240" s="109"/>
      <c r="J240" s="109"/>
      <c r="K240" s="109"/>
      <c r="L240" s="109"/>
      <c r="M240" s="109" t="s">
        <v>402</v>
      </c>
      <c r="N240" s="109" t="s">
        <v>403</v>
      </c>
      <c r="O240" s="139" t="s">
        <v>404</v>
      </c>
      <c r="P240" s="109" t="s">
        <v>414</v>
      </c>
      <c r="Q240" s="153">
        <v>30</v>
      </c>
      <c r="R240" s="114"/>
      <c r="S240" s="109"/>
      <c r="T240" s="109"/>
      <c r="U240" s="109"/>
      <c r="V240" s="151"/>
      <c r="W240" s="107"/>
      <c r="X240" s="108"/>
      <c r="Y240" s="110">
        <f t="shared" si="26"/>
        <v>0</v>
      </c>
      <c r="Z240" s="108"/>
      <c r="AA240" s="108"/>
      <c r="AB240" s="146"/>
      <c r="AC240" s="147" t="s">
        <v>406</v>
      </c>
      <c r="AD240" s="112">
        <v>0</v>
      </c>
      <c r="AE240" s="113">
        <v>0</v>
      </c>
      <c r="AF240" s="111">
        <f t="shared" si="27"/>
        <v>0</v>
      </c>
      <c r="AG240" s="113">
        <v>0</v>
      </c>
      <c r="AH240" s="113">
        <v>0</v>
      </c>
      <c r="AI240" s="115">
        <f t="shared" si="28"/>
        <v>0</v>
      </c>
      <c r="AJ240" s="108">
        <f t="shared" si="29"/>
        <v>0</v>
      </c>
      <c r="AK240" s="108">
        <f t="shared" si="30"/>
        <v>0</v>
      </c>
      <c r="AL240" s="115">
        <f t="shared" si="31"/>
        <v>0</v>
      </c>
      <c r="AM240" s="97"/>
      <c r="AN240" s="97"/>
      <c r="AO240" s="98"/>
      <c r="AP240" s="149" t="s">
        <v>408</v>
      </c>
      <c r="AQ240" s="150" t="s">
        <v>409</v>
      </c>
    </row>
    <row r="241" spans="1:43" ht="30.75" customHeight="1" x14ac:dyDescent="0.15">
      <c r="A241" s="158" t="s">
        <v>503</v>
      </c>
      <c r="B241" s="109" t="s">
        <v>541</v>
      </c>
      <c r="C241" s="109" t="s">
        <v>546</v>
      </c>
      <c r="D241" s="185" t="s">
        <v>531</v>
      </c>
      <c r="E241" s="109" t="str">
        <f t="shared" si="25"/>
        <v xml:space="preserve"> I.1.A.2     </v>
      </c>
      <c r="F241" s="109"/>
      <c r="G241" s="109" t="s">
        <v>249</v>
      </c>
      <c r="H241" s="109"/>
      <c r="I241" s="109"/>
      <c r="J241" s="109"/>
      <c r="K241" s="109"/>
      <c r="L241" s="109"/>
      <c r="M241" s="109" t="s">
        <v>506</v>
      </c>
      <c r="N241" s="109" t="s">
        <v>494</v>
      </c>
      <c r="O241" s="139" t="s">
        <v>404</v>
      </c>
      <c r="P241" s="109" t="s">
        <v>495</v>
      </c>
      <c r="Q241" s="153">
        <v>3</v>
      </c>
      <c r="R241" s="114" t="s">
        <v>507</v>
      </c>
      <c r="S241" s="109" t="s">
        <v>497</v>
      </c>
      <c r="T241" s="109" t="s">
        <v>508</v>
      </c>
      <c r="U241" s="109" t="s">
        <v>509</v>
      </c>
      <c r="V241" s="151" t="s">
        <v>510</v>
      </c>
      <c r="W241" s="107">
        <v>689</v>
      </c>
      <c r="X241" s="108">
        <v>34</v>
      </c>
      <c r="Y241" s="110">
        <f t="shared" si="26"/>
        <v>723</v>
      </c>
      <c r="Z241" s="108" t="s">
        <v>515</v>
      </c>
      <c r="AA241" s="108">
        <v>1</v>
      </c>
      <c r="AB241" s="146">
        <v>50</v>
      </c>
      <c r="AC241" s="147"/>
      <c r="AD241" s="112">
        <v>0</v>
      </c>
      <c r="AE241" s="113">
        <v>0</v>
      </c>
      <c r="AF241" s="111">
        <f t="shared" si="27"/>
        <v>0</v>
      </c>
      <c r="AG241" s="113">
        <v>0</v>
      </c>
      <c r="AH241" s="113">
        <v>0</v>
      </c>
      <c r="AI241" s="115">
        <f t="shared" si="28"/>
        <v>0</v>
      </c>
      <c r="AJ241" s="108">
        <f t="shared" si="29"/>
        <v>0</v>
      </c>
      <c r="AK241" s="108">
        <f t="shared" si="30"/>
        <v>0</v>
      </c>
      <c r="AL241" s="115">
        <f t="shared" si="31"/>
        <v>0</v>
      </c>
      <c r="AM241" s="97"/>
      <c r="AN241" s="97"/>
      <c r="AO241" s="98"/>
      <c r="AP241" s="149" t="s">
        <v>511</v>
      </c>
      <c r="AQ241" s="150" t="s">
        <v>512</v>
      </c>
    </row>
    <row r="242" spans="1:43" ht="30.75" customHeight="1" x14ac:dyDescent="0.15">
      <c r="A242" s="158" t="s">
        <v>547</v>
      </c>
      <c r="B242" s="109" t="s">
        <v>541</v>
      </c>
      <c r="C242" s="109" t="s">
        <v>548</v>
      </c>
      <c r="D242" s="185" t="s">
        <v>549</v>
      </c>
      <c r="E242" s="109" t="str">
        <f t="shared" si="25"/>
        <v xml:space="preserve"> I.1.A.2    II.2.A.1 </v>
      </c>
      <c r="F242" s="109"/>
      <c r="G242" s="109" t="s">
        <v>249</v>
      </c>
      <c r="H242" s="109"/>
      <c r="I242" s="109"/>
      <c r="J242" s="109"/>
      <c r="K242" s="109" t="s">
        <v>314</v>
      </c>
      <c r="L242" s="109"/>
      <c r="M242" s="109" t="s">
        <v>506</v>
      </c>
      <c r="N242" s="109" t="s">
        <v>494</v>
      </c>
      <c r="O242" s="139" t="s">
        <v>404</v>
      </c>
      <c r="P242" s="109" t="s">
        <v>550</v>
      </c>
      <c r="Q242" s="153">
        <v>4</v>
      </c>
      <c r="R242" s="114" t="s">
        <v>551</v>
      </c>
      <c r="S242" s="109" t="s">
        <v>497</v>
      </c>
      <c r="T242" s="109" t="s">
        <v>508</v>
      </c>
      <c r="U242" s="109" t="s">
        <v>509</v>
      </c>
      <c r="V242" s="151" t="s">
        <v>552</v>
      </c>
      <c r="W242" s="107">
        <v>3005</v>
      </c>
      <c r="X242" s="108">
        <v>228</v>
      </c>
      <c r="Y242" s="110">
        <f t="shared" si="26"/>
        <v>3233</v>
      </c>
      <c r="Z242" s="108" t="s">
        <v>515</v>
      </c>
      <c r="AA242" s="108">
        <v>1</v>
      </c>
      <c r="AB242" s="146">
        <v>350</v>
      </c>
      <c r="AC242" s="147"/>
      <c r="AD242" s="112">
        <v>0</v>
      </c>
      <c r="AE242" s="113">
        <v>0</v>
      </c>
      <c r="AF242" s="111">
        <f t="shared" si="27"/>
        <v>0</v>
      </c>
      <c r="AG242" s="113">
        <v>0</v>
      </c>
      <c r="AH242" s="113">
        <v>0</v>
      </c>
      <c r="AI242" s="115">
        <f t="shared" si="28"/>
        <v>0</v>
      </c>
      <c r="AJ242" s="108">
        <f t="shared" si="29"/>
        <v>0</v>
      </c>
      <c r="AK242" s="108">
        <f t="shared" si="30"/>
        <v>0</v>
      </c>
      <c r="AL242" s="115">
        <f t="shared" si="31"/>
        <v>0</v>
      </c>
      <c r="AM242" s="97"/>
      <c r="AN242" s="97"/>
      <c r="AO242" s="98"/>
      <c r="AP242" s="149" t="s">
        <v>511</v>
      </c>
      <c r="AQ242" s="150" t="s">
        <v>512</v>
      </c>
    </row>
    <row r="243" spans="1:43" ht="30.75" customHeight="1" x14ac:dyDescent="0.15">
      <c r="A243" s="158" t="s">
        <v>547</v>
      </c>
      <c r="B243" s="109" t="s">
        <v>541</v>
      </c>
      <c r="C243" s="109" t="s">
        <v>553</v>
      </c>
      <c r="D243" s="185" t="s">
        <v>554</v>
      </c>
      <c r="E243" s="109" t="str">
        <f t="shared" si="25"/>
        <v xml:space="preserve">    I.4.A.5 II.2.A.1 </v>
      </c>
      <c r="F243" s="109"/>
      <c r="G243" s="109"/>
      <c r="H243" s="109"/>
      <c r="I243" s="109"/>
      <c r="J243" s="236" t="s">
        <v>299</v>
      </c>
      <c r="K243" s="109" t="s">
        <v>314</v>
      </c>
      <c r="L243" s="109"/>
      <c r="M243" s="109" t="s">
        <v>402</v>
      </c>
      <c r="N243" s="109" t="s">
        <v>494</v>
      </c>
      <c r="O243" s="139" t="s">
        <v>555</v>
      </c>
      <c r="P243" s="109" t="s">
        <v>550</v>
      </c>
      <c r="Q243" s="153">
        <v>1</v>
      </c>
      <c r="R243" s="114" t="s">
        <v>551</v>
      </c>
      <c r="S243" s="109" t="s">
        <v>497</v>
      </c>
      <c r="T243" s="109" t="s">
        <v>508</v>
      </c>
      <c r="U243" s="109" t="s">
        <v>509</v>
      </c>
      <c r="V243" s="151" t="s">
        <v>552</v>
      </c>
      <c r="W243" s="107">
        <v>0</v>
      </c>
      <c r="X243" s="108">
        <v>100</v>
      </c>
      <c r="Y243" s="110">
        <f t="shared" si="26"/>
        <v>100</v>
      </c>
      <c r="Z243" s="108" t="s">
        <v>407</v>
      </c>
      <c r="AA243" s="108">
        <v>0</v>
      </c>
      <c r="AB243" s="146">
        <v>0</v>
      </c>
      <c r="AC243" s="147"/>
      <c r="AD243" s="112">
        <v>0</v>
      </c>
      <c r="AE243" s="113">
        <v>0</v>
      </c>
      <c r="AF243" s="111">
        <f t="shared" si="27"/>
        <v>0</v>
      </c>
      <c r="AG243" s="113">
        <v>0</v>
      </c>
      <c r="AH243" s="113">
        <v>0</v>
      </c>
      <c r="AI243" s="115">
        <f t="shared" si="28"/>
        <v>0</v>
      </c>
      <c r="AJ243" s="108">
        <f t="shared" si="29"/>
        <v>0</v>
      </c>
      <c r="AK243" s="108">
        <f t="shared" si="30"/>
        <v>0</v>
      </c>
      <c r="AL243" s="115">
        <f t="shared" si="31"/>
        <v>0</v>
      </c>
      <c r="AM243" s="97"/>
      <c r="AN243" s="97"/>
      <c r="AO243" s="98"/>
      <c r="AP243" s="149" t="s">
        <v>511</v>
      </c>
      <c r="AQ243" s="150" t="s">
        <v>512</v>
      </c>
    </row>
    <row r="244" spans="1:43" ht="30.75" customHeight="1" x14ac:dyDescent="0.15">
      <c r="A244" s="158" t="s">
        <v>491</v>
      </c>
      <c r="B244" s="109" t="s">
        <v>541</v>
      </c>
      <c r="C244" s="109" t="s">
        <v>556</v>
      </c>
      <c r="D244" s="185" t="s">
        <v>557</v>
      </c>
      <c r="E244" s="109" t="str">
        <f t="shared" si="25"/>
        <v xml:space="preserve"> I.1.A.2  I.3.A.1   II.2.A.2</v>
      </c>
      <c r="F244" s="109"/>
      <c r="G244" s="109" t="s">
        <v>249</v>
      </c>
      <c r="H244" s="109"/>
      <c r="I244" s="109" t="s">
        <v>274</v>
      </c>
      <c r="J244" s="109"/>
      <c r="K244" s="109"/>
      <c r="L244" s="109" t="s">
        <v>318</v>
      </c>
      <c r="M244" s="109" t="s">
        <v>506</v>
      </c>
      <c r="N244" s="109" t="s">
        <v>494</v>
      </c>
      <c r="O244" s="139" t="s">
        <v>404</v>
      </c>
      <c r="P244" s="109" t="s">
        <v>495</v>
      </c>
      <c r="Q244" s="153">
        <v>1</v>
      </c>
      <c r="R244" s="114" t="s">
        <v>534</v>
      </c>
      <c r="S244" s="109" t="s">
        <v>497</v>
      </c>
      <c r="T244" s="109" t="s">
        <v>535</v>
      </c>
      <c r="U244" s="109" t="s">
        <v>536</v>
      </c>
      <c r="V244" s="151" t="s">
        <v>536</v>
      </c>
      <c r="W244" s="107">
        <v>614</v>
      </c>
      <c r="X244" s="108">
        <v>0</v>
      </c>
      <c r="Y244" s="110">
        <f t="shared" si="26"/>
        <v>614</v>
      </c>
      <c r="Z244" s="108" t="s">
        <v>407</v>
      </c>
      <c r="AA244" s="108">
        <v>0</v>
      </c>
      <c r="AB244" s="146">
        <v>0</v>
      </c>
      <c r="AC244" s="147"/>
      <c r="AD244" s="112">
        <v>0</v>
      </c>
      <c r="AE244" s="113">
        <v>0</v>
      </c>
      <c r="AF244" s="111">
        <f t="shared" si="27"/>
        <v>0</v>
      </c>
      <c r="AG244" s="113">
        <v>0</v>
      </c>
      <c r="AH244" s="113">
        <v>0</v>
      </c>
      <c r="AI244" s="115">
        <f t="shared" si="28"/>
        <v>0</v>
      </c>
      <c r="AJ244" s="108">
        <f t="shared" si="29"/>
        <v>0</v>
      </c>
      <c r="AK244" s="108">
        <f t="shared" si="30"/>
        <v>0</v>
      </c>
      <c r="AL244" s="115">
        <f t="shared" si="31"/>
        <v>0</v>
      </c>
      <c r="AM244" s="97"/>
      <c r="AN244" s="97"/>
      <c r="AO244" s="98"/>
      <c r="AP244" s="149" t="s">
        <v>511</v>
      </c>
      <c r="AQ244" s="150" t="s">
        <v>512</v>
      </c>
    </row>
    <row r="245" spans="1:43" ht="46.5" customHeight="1" x14ac:dyDescent="0.15">
      <c r="A245" s="158" t="s">
        <v>558</v>
      </c>
      <c r="B245" s="109" t="s">
        <v>541</v>
      </c>
      <c r="C245" s="109" t="s">
        <v>559</v>
      </c>
      <c r="D245" s="185" t="s">
        <v>560</v>
      </c>
      <c r="E245" s="109" t="str">
        <f t="shared" si="25"/>
        <v xml:space="preserve"> I.1.A.2  I.3.A.1   </v>
      </c>
      <c r="F245" s="109"/>
      <c r="G245" s="109" t="s">
        <v>249</v>
      </c>
      <c r="H245" s="109"/>
      <c r="I245" s="109" t="s">
        <v>274</v>
      </c>
      <c r="J245" s="109"/>
      <c r="K245" s="109"/>
      <c r="L245" s="109"/>
      <c r="M245" s="109" t="s">
        <v>506</v>
      </c>
      <c r="N245" s="109" t="s">
        <v>494</v>
      </c>
      <c r="O245" s="139" t="s">
        <v>404</v>
      </c>
      <c r="P245" s="109" t="s">
        <v>495</v>
      </c>
      <c r="Q245" s="153">
        <v>1</v>
      </c>
      <c r="R245" s="114" t="s">
        <v>561</v>
      </c>
      <c r="S245" s="109" t="s">
        <v>562</v>
      </c>
      <c r="T245" s="109"/>
      <c r="U245" s="109"/>
      <c r="V245" s="151"/>
      <c r="W245" s="107">
        <v>0</v>
      </c>
      <c r="X245" s="108">
        <v>350</v>
      </c>
      <c r="Y245" s="110">
        <f t="shared" si="26"/>
        <v>350</v>
      </c>
      <c r="Z245" s="108" t="s">
        <v>407</v>
      </c>
      <c r="AA245" s="108">
        <v>0</v>
      </c>
      <c r="AB245" s="146">
        <v>0</v>
      </c>
      <c r="AC245" s="147"/>
      <c r="AD245" s="112">
        <v>0</v>
      </c>
      <c r="AE245" s="113">
        <v>0</v>
      </c>
      <c r="AF245" s="111">
        <f t="shared" si="27"/>
        <v>0</v>
      </c>
      <c r="AG245" s="113">
        <v>0</v>
      </c>
      <c r="AH245" s="113">
        <v>0</v>
      </c>
      <c r="AI245" s="115">
        <f t="shared" si="28"/>
        <v>0</v>
      </c>
      <c r="AJ245" s="108">
        <f t="shared" si="29"/>
        <v>0</v>
      </c>
      <c r="AK245" s="108">
        <f t="shared" si="30"/>
        <v>0</v>
      </c>
      <c r="AL245" s="115">
        <f t="shared" si="31"/>
        <v>0</v>
      </c>
      <c r="AM245" s="97"/>
      <c r="AN245" s="97"/>
      <c r="AO245" s="98"/>
      <c r="AP245" s="149" t="s">
        <v>563</v>
      </c>
      <c r="AQ245" s="150" t="s">
        <v>502</v>
      </c>
    </row>
    <row r="246" spans="1:43" ht="41.25" customHeight="1" x14ac:dyDescent="0.15">
      <c r="A246" s="158" t="s">
        <v>558</v>
      </c>
      <c r="B246" s="109" t="s">
        <v>541</v>
      </c>
      <c r="C246" s="109" t="s">
        <v>564</v>
      </c>
      <c r="D246" s="185" t="s">
        <v>565</v>
      </c>
      <c r="E246" s="109" t="str">
        <f t="shared" si="25"/>
        <v xml:space="preserve">I.1.A.1   I.3.A.1   </v>
      </c>
      <c r="F246" s="109" t="s">
        <v>240</v>
      </c>
      <c r="G246" s="109"/>
      <c r="H246" s="109"/>
      <c r="I246" s="109" t="s">
        <v>274</v>
      </c>
      <c r="J246" s="109"/>
      <c r="K246" s="109"/>
      <c r="L246" s="109"/>
      <c r="M246" s="109" t="s">
        <v>402</v>
      </c>
      <c r="N246" s="109" t="s">
        <v>494</v>
      </c>
      <c r="O246" s="139" t="s">
        <v>404</v>
      </c>
      <c r="P246" s="109" t="s">
        <v>495</v>
      </c>
      <c r="Q246" s="153">
        <v>1</v>
      </c>
      <c r="R246" s="114" t="s">
        <v>561</v>
      </c>
      <c r="S246" s="109" t="s">
        <v>562</v>
      </c>
      <c r="T246" s="94"/>
      <c r="U246" s="94"/>
      <c r="V246" s="96"/>
      <c r="W246" s="107">
        <v>0</v>
      </c>
      <c r="X246" s="108">
        <v>700</v>
      </c>
      <c r="Y246" s="110">
        <f t="shared" si="26"/>
        <v>700</v>
      </c>
      <c r="Z246" s="108" t="s">
        <v>407</v>
      </c>
      <c r="AA246" s="108">
        <v>0</v>
      </c>
      <c r="AB246" s="146">
        <v>0</v>
      </c>
      <c r="AC246" s="147"/>
      <c r="AD246" s="112">
        <v>0</v>
      </c>
      <c r="AE246" s="113">
        <v>0</v>
      </c>
      <c r="AF246" s="111">
        <f t="shared" si="27"/>
        <v>0</v>
      </c>
      <c r="AG246" s="113">
        <v>0</v>
      </c>
      <c r="AH246" s="113">
        <v>0</v>
      </c>
      <c r="AI246" s="115">
        <f t="shared" si="28"/>
        <v>0</v>
      </c>
      <c r="AJ246" s="108">
        <f t="shared" si="29"/>
        <v>0</v>
      </c>
      <c r="AK246" s="108">
        <f t="shared" si="30"/>
        <v>0</v>
      </c>
      <c r="AL246" s="115">
        <f t="shared" si="31"/>
        <v>0</v>
      </c>
      <c r="AM246" s="97"/>
      <c r="AN246" s="97"/>
      <c r="AO246" s="98"/>
      <c r="AP246" s="149" t="s">
        <v>563</v>
      </c>
      <c r="AQ246" s="150" t="s">
        <v>502</v>
      </c>
    </row>
    <row r="247" spans="1:43" x14ac:dyDescent="0.15">
      <c r="Q247" s="148">
        <f>SUM(Q8:Q246)</f>
        <v>6721</v>
      </c>
      <c r="W247" s="148">
        <f>SUM(W8:W246)</f>
        <v>14357</v>
      </c>
      <c r="X247" s="148">
        <f>SUM(X8:X246)</f>
        <v>2322</v>
      </c>
      <c r="Y247" s="148">
        <f>SUM(Y8:Y246)</f>
        <v>16679</v>
      </c>
      <c r="AA247" s="148">
        <f>SUM(AA8:AA246)</f>
        <v>7</v>
      </c>
      <c r="AB247" s="148">
        <f>SUM(AB8:AB246)</f>
        <v>820</v>
      </c>
      <c r="AF247" s="148">
        <f>SUM(AF8:AF246)</f>
        <v>0</v>
      </c>
      <c r="AI247" s="148">
        <f>SUM(AI8:AI246)</f>
        <v>1112</v>
      </c>
      <c r="AL247" s="148">
        <f>SUM(AL8:AL246)</f>
        <v>1112</v>
      </c>
    </row>
    <row r="254" spans="1:43" ht="15" customHeight="1" x14ac:dyDescent="0.15"/>
    <row r="255" spans="1:43" ht="15" customHeight="1" x14ac:dyDescent="0.15"/>
    <row r="256" spans="1:43" x14ac:dyDescent="0.15">
      <c r="AP256" s="99"/>
      <c r="AQ256" s="99"/>
    </row>
    <row r="257" spans="14:43" ht="30" customHeight="1" x14ac:dyDescent="0.15">
      <c r="N257" s="100" t="s">
        <v>375</v>
      </c>
      <c r="O257" s="100" t="s">
        <v>566</v>
      </c>
      <c r="P257" s="100"/>
      <c r="Q257" s="101" t="s">
        <v>567</v>
      </c>
      <c r="R257" s="101"/>
      <c r="T257" s="99" t="s">
        <v>381</v>
      </c>
      <c r="U257" s="99" t="s">
        <v>382</v>
      </c>
      <c r="V257" s="102" t="s">
        <v>383</v>
      </c>
      <c r="AP257" s="103" t="s">
        <v>365</v>
      </c>
      <c r="AQ257" s="103" t="s">
        <v>366</v>
      </c>
    </row>
    <row r="258" spans="14:43" x14ac:dyDescent="0.15">
      <c r="N258" s="104" t="s">
        <v>494</v>
      </c>
      <c r="O258" s="105" t="s">
        <v>568</v>
      </c>
      <c r="P258" s="105"/>
      <c r="Q258" s="144" t="s">
        <v>550</v>
      </c>
      <c r="T258" s="1" t="s">
        <v>569</v>
      </c>
      <c r="U258" s="1" t="s">
        <v>570</v>
      </c>
      <c r="V258" s="106" t="s">
        <v>571</v>
      </c>
      <c r="AP258" s="138" t="s">
        <v>511</v>
      </c>
      <c r="AQ258" s="138" t="s">
        <v>512</v>
      </c>
    </row>
    <row r="259" spans="14:43" x14ac:dyDescent="0.15">
      <c r="N259" s="104" t="s">
        <v>403</v>
      </c>
      <c r="O259" s="105" t="s">
        <v>572</v>
      </c>
      <c r="P259" s="105"/>
      <c r="Q259" s="144" t="s">
        <v>495</v>
      </c>
      <c r="T259" s="1" t="s">
        <v>573</v>
      </c>
      <c r="U259" s="1" t="s">
        <v>573</v>
      </c>
      <c r="V259" s="106" t="s">
        <v>574</v>
      </c>
      <c r="AP259" s="138" t="s">
        <v>563</v>
      </c>
      <c r="AQ259" s="138" t="s">
        <v>575</v>
      </c>
    </row>
    <row r="260" spans="14:43" x14ac:dyDescent="0.15">
      <c r="N260" s="104" t="s">
        <v>576</v>
      </c>
      <c r="O260" s="105" t="s">
        <v>577</v>
      </c>
      <c r="P260" s="105"/>
      <c r="Q260" s="144" t="s">
        <v>578</v>
      </c>
      <c r="T260" s="1" t="s">
        <v>579</v>
      </c>
      <c r="U260" s="1" t="s">
        <v>580</v>
      </c>
      <c r="V260" s="106" t="s">
        <v>581</v>
      </c>
      <c r="AP260" s="138" t="s">
        <v>501</v>
      </c>
      <c r="AQ260" s="138" t="s">
        <v>502</v>
      </c>
    </row>
    <row r="261" spans="14:43" x14ac:dyDescent="0.15">
      <c r="O261" s="105" t="s">
        <v>555</v>
      </c>
      <c r="P261" s="105"/>
      <c r="Q261" s="144" t="s">
        <v>414</v>
      </c>
      <c r="T261" s="1" t="s">
        <v>498</v>
      </c>
      <c r="U261" s="1" t="s">
        <v>582</v>
      </c>
      <c r="V261" s="106" t="s">
        <v>583</v>
      </c>
      <c r="AP261" s="138" t="s">
        <v>584</v>
      </c>
      <c r="AQ261" s="138" t="s">
        <v>585</v>
      </c>
    </row>
    <row r="262" spans="14:43" x14ac:dyDescent="0.15">
      <c r="O262" s="105" t="s">
        <v>586</v>
      </c>
      <c r="P262" s="105"/>
      <c r="Q262" s="144" t="s">
        <v>587</v>
      </c>
      <c r="T262" s="1" t="s">
        <v>588</v>
      </c>
      <c r="U262" s="1" t="s">
        <v>589</v>
      </c>
      <c r="V262" s="106" t="s">
        <v>590</v>
      </c>
      <c r="AP262" s="138" t="s">
        <v>591</v>
      </c>
      <c r="AQ262" s="138" t="s">
        <v>592</v>
      </c>
    </row>
    <row r="263" spans="14:43" x14ac:dyDescent="0.15">
      <c r="O263" s="105" t="s">
        <v>593</v>
      </c>
      <c r="P263" s="105"/>
      <c r="Q263" s="144" t="s">
        <v>594</v>
      </c>
      <c r="T263" s="1" t="s">
        <v>595</v>
      </c>
      <c r="U263" s="1" t="s">
        <v>596</v>
      </c>
      <c r="V263" s="106" t="s">
        <v>597</v>
      </c>
      <c r="AP263" s="152" t="s">
        <v>408</v>
      </c>
      <c r="AQ263" s="138" t="s">
        <v>598</v>
      </c>
    </row>
    <row r="264" spans="14:43" x14ac:dyDescent="0.15">
      <c r="O264" s="105" t="s">
        <v>599</v>
      </c>
      <c r="P264" s="105"/>
      <c r="Q264" s="144" t="s">
        <v>600</v>
      </c>
      <c r="T264" s="1" t="s">
        <v>535</v>
      </c>
      <c r="U264" s="1" t="s">
        <v>601</v>
      </c>
      <c r="V264" s="106" t="s">
        <v>602</v>
      </c>
      <c r="AP264" s="152" t="s">
        <v>603</v>
      </c>
      <c r="AQ264" s="138" t="s">
        <v>409</v>
      </c>
    </row>
    <row r="265" spans="14:43" x14ac:dyDescent="0.15">
      <c r="O265" s="105" t="s">
        <v>604</v>
      </c>
      <c r="P265" s="105"/>
      <c r="Q265" s="144" t="s">
        <v>405</v>
      </c>
      <c r="T265" s="1" t="s">
        <v>605</v>
      </c>
      <c r="U265" s="1" t="s">
        <v>606</v>
      </c>
      <c r="V265" s="106" t="s">
        <v>607</v>
      </c>
      <c r="AP265" s="152" t="s">
        <v>608</v>
      </c>
      <c r="AQ265" s="152" t="s">
        <v>608</v>
      </c>
    </row>
    <row r="266" spans="14:43" x14ac:dyDescent="0.15">
      <c r="O266" s="105" t="s">
        <v>609</v>
      </c>
      <c r="P266" s="105"/>
      <c r="Q266" s="144" t="s">
        <v>610</v>
      </c>
      <c r="T266" s="1" t="s">
        <v>611</v>
      </c>
      <c r="U266" s="1" t="s">
        <v>612</v>
      </c>
      <c r="V266" s="106" t="s">
        <v>613</v>
      </c>
    </row>
    <row r="267" spans="14:43" x14ac:dyDescent="0.15">
      <c r="O267" s="105" t="s">
        <v>614</v>
      </c>
      <c r="P267" s="105"/>
      <c r="Q267" s="144" t="s">
        <v>615</v>
      </c>
      <c r="T267" s="1" t="s">
        <v>616</v>
      </c>
      <c r="U267" s="1" t="s">
        <v>617</v>
      </c>
      <c r="V267" s="106" t="s">
        <v>618</v>
      </c>
    </row>
    <row r="268" spans="14:43" x14ac:dyDescent="0.15">
      <c r="O268" s="105" t="s">
        <v>619</v>
      </c>
      <c r="P268" s="105"/>
      <c r="Q268" s="144" t="s">
        <v>620</v>
      </c>
      <c r="T268" s="1" t="s">
        <v>621</v>
      </c>
      <c r="U268" s="1" t="s">
        <v>622</v>
      </c>
      <c r="V268" s="106" t="s">
        <v>573</v>
      </c>
    </row>
    <row r="269" spans="14:43" x14ac:dyDescent="0.15">
      <c r="O269" s="105" t="s">
        <v>623</v>
      </c>
      <c r="P269" s="105"/>
      <c r="Q269" s="144" t="s">
        <v>624</v>
      </c>
      <c r="T269" s="1" t="s">
        <v>625</v>
      </c>
      <c r="U269" s="1" t="s">
        <v>626</v>
      </c>
      <c r="V269" s="106" t="s">
        <v>627</v>
      </c>
    </row>
    <row r="270" spans="14:43" x14ac:dyDescent="0.15">
      <c r="O270" s="105" t="s">
        <v>628</v>
      </c>
      <c r="P270" s="105"/>
      <c r="Q270" s="144" t="s">
        <v>629</v>
      </c>
      <c r="T270" s="1" t="s">
        <v>630</v>
      </c>
      <c r="U270" s="1" t="s">
        <v>631</v>
      </c>
      <c r="V270" s="106" t="s">
        <v>580</v>
      </c>
    </row>
    <row r="271" spans="14:43" x14ac:dyDescent="0.15">
      <c r="O271" s="105" t="s">
        <v>632</v>
      </c>
      <c r="P271" s="105"/>
      <c r="Q271" s="144" t="s">
        <v>633</v>
      </c>
      <c r="T271" s="1" t="s">
        <v>634</v>
      </c>
      <c r="U271" s="1" t="s">
        <v>635</v>
      </c>
      <c r="V271" s="106" t="s">
        <v>582</v>
      </c>
    </row>
    <row r="272" spans="14:43" x14ac:dyDescent="0.15">
      <c r="O272" s="105" t="s">
        <v>636</v>
      </c>
      <c r="P272" s="105"/>
      <c r="Q272" s="144" t="s">
        <v>637</v>
      </c>
      <c r="T272" s="1" t="s">
        <v>508</v>
      </c>
      <c r="U272" s="1" t="s">
        <v>638</v>
      </c>
      <c r="V272" s="106" t="s">
        <v>639</v>
      </c>
    </row>
    <row r="273" spans="15:22" x14ac:dyDescent="0.15">
      <c r="O273" s="105" t="s">
        <v>640</v>
      </c>
      <c r="P273" s="105"/>
      <c r="Q273" s="144" t="s">
        <v>641</v>
      </c>
      <c r="T273" s="1" t="s">
        <v>642</v>
      </c>
      <c r="U273" s="1" t="s">
        <v>643</v>
      </c>
      <c r="V273" s="106" t="s">
        <v>644</v>
      </c>
    </row>
    <row r="274" spans="15:22" x14ac:dyDescent="0.15">
      <c r="O274" s="105" t="s">
        <v>645</v>
      </c>
      <c r="P274" s="105"/>
      <c r="Q274" s="144" t="s">
        <v>646</v>
      </c>
      <c r="U274" s="1" t="s">
        <v>647</v>
      </c>
      <c r="V274" s="106" t="s">
        <v>648</v>
      </c>
    </row>
    <row r="275" spans="15:22" x14ac:dyDescent="0.15">
      <c r="O275" s="105" t="s">
        <v>404</v>
      </c>
      <c r="P275" s="105"/>
      <c r="Q275" s="144" t="s">
        <v>649</v>
      </c>
      <c r="U275" s="1" t="s">
        <v>650</v>
      </c>
      <c r="V275" s="106" t="s">
        <v>651</v>
      </c>
    </row>
    <row r="276" spans="15:22" x14ac:dyDescent="0.15">
      <c r="O276" s="105" t="s">
        <v>652</v>
      </c>
      <c r="P276" s="105"/>
      <c r="Q276" s="144" t="s">
        <v>653</v>
      </c>
      <c r="U276" s="1" t="s">
        <v>654</v>
      </c>
      <c r="V276" s="106" t="s">
        <v>655</v>
      </c>
    </row>
    <row r="277" spans="15:22" x14ac:dyDescent="0.15">
      <c r="O277" s="105" t="s">
        <v>656</v>
      </c>
      <c r="P277" s="105"/>
      <c r="Q277" s="144" t="s">
        <v>657</v>
      </c>
      <c r="U277" s="1" t="s">
        <v>658</v>
      </c>
      <c r="V277" s="106" t="s">
        <v>659</v>
      </c>
    </row>
    <row r="278" spans="15:22" x14ac:dyDescent="0.15">
      <c r="O278" s="105" t="s">
        <v>660</v>
      </c>
      <c r="P278" s="105"/>
      <c r="Q278" s="144" t="s">
        <v>661</v>
      </c>
      <c r="U278" s="1" t="s">
        <v>662</v>
      </c>
      <c r="V278" s="106" t="s">
        <v>663</v>
      </c>
    </row>
    <row r="279" spans="15:22" x14ac:dyDescent="0.15">
      <c r="O279" s="105" t="s">
        <v>664</v>
      </c>
      <c r="P279" s="105"/>
      <c r="Q279" s="144" t="s">
        <v>665</v>
      </c>
      <c r="U279" s="1" t="s">
        <v>666</v>
      </c>
      <c r="V279" s="106" t="s">
        <v>667</v>
      </c>
    </row>
    <row r="280" spans="15:22" x14ac:dyDescent="0.15">
      <c r="O280" s="105" t="s">
        <v>668</v>
      </c>
      <c r="P280" s="105"/>
      <c r="Q280" s="144" t="s">
        <v>669</v>
      </c>
      <c r="U280" s="1" t="s">
        <v>670</v>
      </c>
      <c r="V280" s="106" t="s">
        <v>671</v>
      </c>
    </row>
    <row r="281" spans="15:22" x14ac:dyDescent="0.15">
      <c r="O281" s="105" t="s">
        <v>672</v>
      </c>
      <c r="P281" s="105"/>
      <c r="Q281" s="144" t="s">
        <v>673</v>
      </c>
      <c r="U281" s="1" t="s">
        <v>674</v>
      </c>
      <c r="V281" s="106" t="s">
        <v>675</v>
      </c>
    </row>
    <row r="282" spans="15:22" x14ac:dyDescent="0.15">
      <c r="O282" s="105" t="s">
        <v>676</v>
      </c>
      <c r="P282" s="105"/>
      <c r="Q282" s="154" t="s">
        <v>677</v>
      </c>
      <c r="U282" s="1" t="s">
        <v>678</v>
      </c>
      <c r="V282" s="106" t="s">
        <v>679</v>
      </c>
    </row>
    <row r="283" spans="15:22" x14ac:dyDescent="0.15">
      <c r="O283" s="105" t="s">
        <v>680</v>
      </c>
      <c r="P283" s="105"/>
      <c r="Q283" s="154" t="s">
        <v>681</v>
      </c>
      <c r="U283" s="1" t="s">
        <v>682</v>
      </c>
      <c r="V283" s="106" t="s">
        <v>683</v>
      </c>
    </row>
    <row r="284" spans="15:22" x14ac:dyDescent="0.15">
      <c r="O284" s="1" t="s">
        <v>684</v>
      </c>
      <c r="U284" s="1" t="s">
        <v>685</v>
      </c>
      <c r="V284" s="106" t="s">
        <v>686</v>
      </c>
    </row>
    <row r="285" spans="15:22" x14ac:dyDescent="0.15">
      <c r="U285" s="1" t="s">
        <v>499</v>
      </c>
      <c r="V285" s="106" t="s">
        <v>687</v>
      </c>
    </row>
    <row r="286" spans="15:22" x14ac:dyDescent="0.15">
      <c r="U286" s="1" t="s">
        <v>688</v>
      </c>
      <c r="V286" s="106" t="s">
        <v>689</v>
      </c>
    </row>
    <row r="287" spans="15:22" x14ac:dyDescent="0.15">
      <c r="U287" s="1" t="s">
        <v>690</v>
      </c>
      <c r="V287" s="106" t="s">
        <v>691</v>
      </c>
    </row>
    <row r="288" spans="15:22" x14ac:dyDescent="0.15">
      <c r="U288" s="1" t="s">
        <v>692</v>
      </c>
      <c r="V288" s="106" t="s">
        <v>693</v>
      </c>
    </row>
    <row r="289" spans="21:22" x14ac:dyDescent="0.15">
      <c r="U289" s="1" t="s">
        <v>625</v>
      </c>
      <c r="V289" s="106" t="s">
        <v>694</v>
      </c>
    </row>
    <row r="290" spans="21:22" x14ac:dyDescent="0.15">
      <c r="U290" s="1" t="s">
        <v>695</v>
      </c>
      <c r="V290" s="106" t="s">
        <v>696</v>
      </c>
    </row>
    <row r="291" spans="21:22" x14ac:dyDescent="0.15">
      <c r="U291" s="1" t="s">
        <v>697</v>
      </c>
      <c r="V291" s="106" t="s">
        <v>617</v>
      </c>
    </row>
    <row r="292" spans="21:22" x14ac:dyDescent="0.15">
      <c r="U292" s="1" t="s">
        <v>698</v>
      </c>
      <c r="V292" s="106" t="s">
        <v>699</v>
      </c>
    </row>
    <row r="293" spans="21:22" x14ac:dyDescent="0.15">
      <c r="U293" s="1" t="s">
        <v>700</v>
      </c>
      <c r="V293" s="106" t="s">
        <v>701</v>
      </c>
    </row>
    <row r="294" spans="21:22" x14ac:dyDescent="0.15">
      <c r="U294" s="1" t="s">
        <v>642</v>
      </c>
      <c r="V294" s="106" t="s">
        <v>702</v>
      </c>
    </row>
    <row r="295" spans="21:22" x14ac:dyDescent="0.15">
      <c r="U295" s="1" t="s">
        <v>703</v>
      </c>
      <c r="V295" s="106" t="s">
        <v>704</v>
      </c>
    </row>
    <row r="296" spans="21:22" x14ac:dyDescent="0.15">
      <c r="U296" s="1" t="s">
        <v>705</v>
      </c>
      <c r="V296" s="106" t="s">
        <v>626</v>
      </c>
    </row>
    <row r="297" spans="21:22" x14ac:dyDescent="0.15">
      <c r="U297" s="1" t="s">
        <v>706</v>
      </c>
      <c r="V297" s="106" t="s">
        <v>707</v>
      </c>
    </row>
    <row r="298" spans="21:22" x14ac:dyDescent="0.15">
      <c r="U298" s="1" t="s">
        <v>708</v>
      </c>
      <c r="V298" s="106" t="s">
        <v>709</v>
      </c>
    </row>
    <row r="299" spans="21:22" x14ac:dyDescent="0.15">
      <c r="U299" s="1" t="s">
        <v>710</v>
      </c>
      <c r="V299" s="106" t="s">
        <v>711</v>
      </c>
    </row>
    <row r="300" spans="21:22" x14ac:dyDescent="0.15">
      <c r="U300" s="1" t="s">
        <v>712</v>
      </c>
      <c r="V300" s="106" t="s">
        <v>713</v>
      </c>
    </row>
    <row r="301" spans="21:22" x14ac:dyDescent="0.15">
      <c r="U301" s="1" t="s">
        <v>714</v>
      </c>
      <c r="V301" s="106" t="s">
        <v>715</v>
      </c>
    </row>
    <row r="302" spans="21:22" x14ac:dyDescent="0.15">
      <c r="U302" s="1" t="s">
        <v>716</v>
      </c>
      <c r="V302" s="106" t="s">
        <v>717</v>
      </c>
    </row>
    <row r="303" spans="21:22" x14ac:dyDescent="0.15">
      <c r="U303" s="1" t="s">
        <v>509</v>
      </c>
      <c r="V303" s="106" t="s">
        <v>718</v>
      </c>
    </row>
    <row r="304" spans="21:22" x14ac:dyDescent="0.15">
      <c r="U304" s="1" t="s">
        <v>719</v>
      </c>
      <c r="V304" s="106" t="s">
        <v>720</v>
      </c>
    </row>
    <row r="305" spans="21:22" x14ac:dyDescent="0.15">
      <c r="U305" s="1" t="s">
        <v>536</v>
      </c>
      <c r="V305" s="106" t="s">
        <v>721</v>
      </c>
    </row>
    <row r="306" spans="21:22" x14ac:dyDescent="0.15">
      <c r="U306" s="1" t="s">
        <v>722</v>
      </c>
      <c r="V306" s="106" t="s">
        <v>723</v>
      </c>
    </row>
    <row r="307" spans="21:22" x14ac:dyDescent="0.15">
      <c r="U307" s="1" t="s">
        <v>724</v>
      </c>
      <c r="V307" s="106" t="s">
        <v>725</v>
      </c>
    </row>
    <row r="308" spans="21:22" x14ac:dyDescent="0.15">
      <c r="U308" s="1" t="s">
        <v>726</v>
      </c>
      <c r="V308" s="106" t="s">
        <v>727</v>
      </c>
    </row>
    <row r="309" spans="21:22" x14ac:dyDescent="0.15">
      <c r="U309" s="1" t="s">
        <v>728</v>
      </c>
      <c r="V309" s="106" t="s">
        <v>729</v>
      </c>
    </row>
    <row r="310" spans="21:22" x14ac:dyDescent="0.15">
      <c r="U310" s="1" t="s">
        <v>730</v>
      </c>
      <c r="V310" s="106" t="s">
        <v>731</v>
      </c>
    </row>
    <row r="311" spans="21:22" x14ac:dyDescent="0.15">
      <c r="U311" s="1" t="s">
        <v>588</v>
      </c>
      <c r="V311" s="106" t="s">
        <v>732</v>
      </c>
    </row>
    <row r="312" spans="21:22" x14ac:dyDescent="0.15">
      <c r="U312" s="1" t="s">
        <v>733</v>
      </c>
      <c r="V312" s="106" t="s">
        <v>734</v>
      </c>
    </row>
    <row r="313" spans="21:22" x14ac:dyDescent="0.15">
      <c r="U313" s="1" t="s">
        <v>735</v>
      </c>
      <c r="V313" s="106" t="s">
        <v>736</v>
      </c>
    </row>
    <row r="314" spans="21:22" x14ac:dyDescent="0.15">
      <c r="U314" s="1" t="s">
        <v>737</v>
      </c>
      <c r="V314" s="106" t="s">
        <v>738</v>
      </c>
    </row>
    <row r="315" spans="21:22" x14ac:dyDescent="0.15">
      <c r="V315" s="106" t="s">
        <v>739</v>
      </c>
    </row>
    <row r="316" spans="21:22" x14ac:dyDescent="0.15">
      <c r="V316" s="106" t="s">
        <v>740</v>
      </c>
    </row>
    <row r="317" spans="21:22" x14ac:dyDescent="0.15">
      <c r="V317" s="106" t="s">
        <v>741</v>
      </c>
    </row>
    <row r="318" spans="21:22" x14ac:dyDescent="0.15">
      <c r="V318" s="106" t="s">
        <v>742</v>
      </c>
    </row>
    <row r="319" spans="21:22" x14ac:dyDescent="0.15">
      <c r="V319" s="106" t="s">
        <v>643</v>
      </c>
    </row>
    <row r="320" spans="21:22" x14ac:dyDescent="0.15">
      <c r="V320" s="106" t="s">
        <v>743</v>
      </c>
    </row>
    <row r="321" spans="22:22" x14ac:dyDescent="0.15">
      <c r="V321" s="106" t="s">
        <v>744</v>
      </c>
    </row>
    <row r="322" spans="22:22" x14ac:dyDescent="0.15">
      <c r="V322" s="106" t="s">
        <v>745</v>
      </c>
    </row>
    <row r="323" spans="22:22" x14ac:dyDescent="0.15">
      <c r="V323" s="106" t="s">
        <v>746</v>
      </c>
    </row>
    <row r="324" spans="22:22" x14ac:dyDescent="0.15">
      <c r="V324" s="106" t="s">
        <v>747</v>
      </c>
    </row>
    <row r="325" spans="22:22" x14ac:dyDescent="0.15">
      <c r="V325" s="106" t="s">
        <v>748</v>
      </c>
    </row>
    <row r="326" spans="22:22" x14ac:dyDescent="0.15">
      <c r="V326" s="106" t="s">
        <v>749</v>
      </c>
    </row>
    <row r="327" spans="22:22" x14ac:dyDescent="0.15">
      <c r="V327" s="106" t="s">
        <v>750</v>
      </c>
    </row>
    <row r="328" spans="22:22" x14ac:dyDescent="0.15">
      <c r="V328" s="106" t="s">
        <v>654</v>
      </c>
    </row>
    <row r="329" spans="22:22" x14ac:dyDescent="0.15">
      <c r="V329" s="106" t="s">
        <v>751</v>
      </c>
    </row>
    <row r="330" spans="22:22" x14ac:dyDescent="0.15">
      <c r="V330" s="106" t="s">
        <v>752</v>
      </c>
    </row>
    <row r="331" spans="22:22" x14ac:dyDescent="0.15">
      <c r="V331" s="106" t="s">
        <v>753</v>
      </c>
    </row>
    <row r="332" spans="22:22" x14ac:dyDescent="0.15">
      <c r="V332" s="106" t="s">
        <v>754</v>
      </c>
    </row>
    <row r="333" spans="22:22" x14ac:dyDescent="0.15">
      <c r="V333" s="106" t="s">
        <v>755</v>
      </c>
    </row>
    <row r="334" spans="22:22" x14ac:dyDescent="0.15">
      <c r="V334" s="106" t="s">
        <v>756</v>
      </c>
    </row>
    <row r="335" spans="22:22" x14ac:dyDescent="0.15">
      <c r="V335" s="106" t="s">
        <v>757</v>
      </c>
    </row>
    <row r="336" spans="22:22" x14ac:dyDescent="0.15">
      <c r="V336" s="106" t="s">
        <v>662</v>
      </c>
    </row>
    <row r="337" spans="22:22" x14ac:dyDescent="0.15">
      <c r="V337" s="106" t="s">
        <v>758</v>
      </c>
    </row>
    <row r="338" spans="22:22" x14ac:dyDescent="0.15">
      <c r="V338" s="106" t="s">
        <v>759</v>
      </c>
    </row>
    <row r="339" spans="22:22" x14ac:dyDescent="0.15">
      <c r="V339" s="106" t="s">
        <v>760</v>
      </c>
    </row>
    <row r="340" spans="22:22" x14ac:dyDescent="0.15">
      <c r="V340" s="106" t="s">
        <v>761</v>
      </c>
    </row>
    <row r="341" spans="22:22" x14ac:dyDescent="0.15">
      <c r="V341" s="106" t="s">
        <v>762</v>
      </c>
    </row>
    <row r="342" spans="22:22" x14ac:dyDescent="0.15">
      <c r="V342" s="106" t="s">
        <v>763</v>
      </c>
    </row>
    <row r="343" spans="22:22" x14ac:dyDescent="0.15">
      <c r="V343" s="106" t="s">
        <v>764</v>
      </c>
    </row>
    <row r="344" spans="22:22" x14ac:dyDescent="0.15">
      <c r="V344" s="106" t="s">
        <v>765</v>
      </c>
    </row>
    <row r="345" spans="22:22" x14ac:dyDescent="0.15">
      <c r="V345" s="106" t="s">
        <v>766</v>
      </c>
    </row>
    <row r="346" spans="22:22" x14ac:dyDescent="0.15">
      <c r="V346" s="106" t="s">
        <v>767</v>
      </c>
    </row>
    <row r="347" spans="22:22" x14ac:dyDescent="0.15">
      <c r="V347" s="106" t="s">
        <v>768</v>
      </c>
    </row>
    <row r="348" spans="22:22" x14ac:dyDescent="0.15">
      <c r="V348" s="106" t="s">
        <v>769</v>
      </c>
    </row>
    <row r="349" spans="22:22" x14ac:dyDescent="0.15">
      <c r="V349" s="106" t="s">
        <v>770</v>
      </c>
    </row>
    <row r="350" spans="22:22" x14ac:dyDescent="0.15">
      <c r="V350" s="106" t="s">
        <v>771</v>
      </c>
    </row>
    <row r="351" spans="22:22" x14ac:dyDescent="0.15">
      <c r="V351" s="106" t="s">
        <v>772</v>
      </c>
    </row>
    <row r="352" spans="22:22" x14ac:dyDescent="0.15">
      <c r="V352" s="106" t="s">
        <v>773</v>
      </c>
    </row>
    <row r="353" spans="22:22" x14ac:dyDescent="0.15">
      <c r="V353" s="106" t="s">
        <v>774</v>
      </c>
    </row>
    <row r="354" spans="22:22" x14ac:dyDescent="0.15">
      <c r="V354" s="106" t="s">
        <v>775</v>
      </c>
    </row>
    <row r="355" spans="22:22" x14ac:dyDescent="0.15">
      <c r="V355" s="106" t="s">
        <v>776</v>
      </c>
    </row>
    <row r="356" spans="22:22" x14ac:dyDescent="0.15">
      <c r="V356" s="106" t="s">
        <v>777</v>
      </c>
    </row>
    <row r="357" spans="22:22" x14ac:dyDescent="0.15">
      <c r="V357" s="106" t="s">
        <v>778</v>
      </c>
    </row>
    <row r="358" spans="22:22" x14ac:dyDescent="0.15">
      <c r="V358" s="106" t="s">
        <v>779</v>
      </c>
    </row>
    <row r="359" spans="22:22" x14ac:dyDescent="0.15">
      <c r="V359" s="106" t="s">
        <v>780</v>
      </c>
    </row>
    <row r="360" spans="22:22" x14ac:dyDescent="0.15">
      <c r="V360" s="106" t="s">
        <v>781</v>
      </c>
    </row>
    <row r="361" spans="22:22" x14ac:dyDescent="0.15">
      <c r="V361" s="106" t="s">
        <v>782</v>
      </c>
    </row>
    <row r="362" spans="22:22" x14ac:dyDescent="0.15">
      <c r="V362" s="106" t="s">
        <v>783</v>
      </c>
    </row>
    <row r="363" spans="22:22" x14ac:dyDescent="0.15">
      <c r="V363" s="106" t="s">
        <v>784</v>
      </c>
    </row>
    <row r="364" spans="22:22" x14ac:dyDescent="0.15">
      <c r="V364" s="106" t="s">
        <v>785</v>
      </c>
    </row>
    <row r="365" spans="22:22" x14ac:dyDescent="0.15">
      <c r="V365" s="106" t="s">
        <v>786</v>
      </c>
    </row>
    <row r="366" spans="22:22" x14ac:dyDescent="0.15">
      <c r="V366" s="106" t="s">
        <v>678</v>
      </c>
    </row>
    <row r="367" spans="22:22" x14ac:dyDescent="0.15">
      <c r="V367" s="106" t="s">
        <v>787</v>
      </c>
    </row>
    <row r="368" spans="22:22" x14ac:dyDescent="0.15">
      <c r="V368" s="106" t="s">
        <v>788</v>
      </c>
    </row>
    <row r="369" spans="22:22" x14ac:dyDescent="0.15">
      <c r="V369" s="106" t="s">
        <v>789</v>
      </c>
    </row>
    <row r="370" spans="22:22" x14ac:dyDescent="0.15">
      <c r="V370" s="106" t="s">
        <v>790</v>
      </c>
    </row>
    <row r="371" spans="22:22" x14ac:dyDescent="0.15">
      <c r="V371" s="106" t="s">
        <v>791</v>
      </c>
    </row>
    <row r="372" spans="22:22" x14ac:dyDescent="0.15">
      <c r="V372" s="106" t="s">
        <v>685</v>
      </c>
    </row>
    <row r="373" spans="22:22" x14ac:dyDescent="0.15">
      <c r="V373" s="106" t="s">
        <v>792</v>
      </c>
    </row>
    <row r="374" spans="22:22" x14ac:dyDescent="0.15">
      <c r="V374" s="106" t="s">
        <v>793</v>
      </c>
    </row>
    <row r="375" spans="22:22" x14ac:dyDescent="0.15">
      <c r="V375" s="106" t="s">
        <v>794</v>
      </c>
    </row>
    <row r="376" spans="22:22" x14ac:dyDescent="0.15">
      <c r="V376" s="106" t="s">
        <v>795</v>
      </c>
    </row>
    <row r="377" spans="22:22" x14ac:dyDescent="0.15">
      <c r="V377" s="106" t="s">
        <v>796</v>
      </c>
    </row>
    <row r="378" spans="22:22" x14ac:dyDescent="0.15">
      <c r="V378" s="106" t="s">
        <v>797</v>
      </c>
    </row>
    <row r="379" spans="22:22" x14ac:dyDescent="0.15">
      <c r="V379" s="106" t="s">
        <v>798</v>
      </c>
    </row>
    <row r="380" spans="22:22" x14ac:dyDescent="0.15">
      <c r="V380" s="106" t="s">
        <v>799</v>
      </c>
    </row>
    <row r="381" spans="22:22" x14ac:dyDescent="0.15">
      <c r="V381" s="106" t="s">
        <v>800</v>
      </c>
    </row>
    <row r="382" spans="22:22" x14ac:dyDescent="0.15">
      <c r="V382" s="106" t="s">
        <v>801</v>
      </c>
    </row>
    <row r="383" spans="22:22" x14ac:dyDescent="0.15">
      <c r="V383" s="106" t="s">
        <v>802</v>
      </c>
    </row>
    <row r="384" spans="22:22" x14ac:dyDescent="0.15">
      <c r="V384" s="106" t="s">
        <v>803</v>
      </c>
    </row>
    <row r="385" spans="22:22" x14ac:dyDescent="0.15">
      <c r="V385" s="106" t="s">
        <v>804</v>
      </c>
    </row>
    <row r="386" spans="22:22" x14ac:dyDescent="0.15">
      <c r="V386" s="106" t="s">
        <v>805</v>
      </c>
    </row>
    <row r="387" spans="22:22" x14ac:dyDescent="0.15">
      <c r="V387" s="106" t="s">
        <v>806</v>
      </c>
    </row>
    <row r="388" spans="22:22" x14ac:dyDescent="0.15">
      <c r="V388" s="106" t="s">
        <v>807</v>
      </c>
    </row>
    <row r="389" spans="22:22" x14ac:dyDescent="0.15">
      <c r="V389" s="106" t="s">
        <v>808</v>
      </c>
    </row>
    <row r="390" spans="22:22" x14ac:dyDescent="0.15">
      <c r="V390" s="106" t="s">
        <v>809</v>
      </c>
    </row>
    <row r="391" spans="22:22" x14ac:dyDescent="0.15">
      <c r="V391" s="106" t="s">
        <v>810</v>
      </c>
    </row>
    <row r="392" spans="22:22" x14ac:dyDescent="0.15">
      <c r="V392" s="106" t="s">
        <v>811</v>
      </c>
    </row>
    <row r="393" spans="22:22" x14ac:dyDescent="0.15">
      <c r="V393" s="106" t="s">
        <v>552</v>
      </c>
    </row>
    <row r="394" spans="22:22" x14ac:dyDescent="0.15">
      <c r="V394" s="106" t="s">
        <v>812</v>
      </c>
    </row>
    <row r="395" spans="22:22" x14ac:dyDescent="0.15">
      <c r="V395" s="106" t="s">
        <v>813</v>
      </c>
    </row>
    <row r="396" spans="22:22" x14ac:dyDescent="0.15">
      <c r="V396" s="106" t="s">
        <v>814</v>
      </c>
    </row>
    <row r="397" spans="22:22" x14ac:dyDescent="0.15">
      <c r="V397" s="106" t="s">
        <v>815</v>
      </c>
    </row>
    <row r="398" spans="22:22" x14ac:dyDescent="0.15">
      <c r="V398" s="106" t="s">
        <v>688</v>
      </c>
    </row>
    <row r="399" spans="22:22" x14ac:dyDescent="0.15">
      <c r="V399" s="106" t="s">
        <v>816</v>
      </c>
    </row>
    <row r="400" spans="22:22" x14ac:dyDescent="0.15">
      <c r="V400" s="106" t="s">
        <v>817</v>
      </c>
    </row>
    <row r="401" spans="22:22" x14ac:dyDescent="0.15">
      <c r="V401" s="106" t="s">
        <v>690</v>
      </c>
    </row>
    <row r="402" spans="22:22" x14ac:dyDescent="0.15">
      <c r="V402" s="106" t="s">
        <v>818</v>
      </c>
    </row>
    <row r="403" spans="22:22" x14ac:dyDescent="0.15">
      <c r="V403" s="106" t="s">
        <v>819</v>
      </c>
    </row>
    <row r="404" spans="22:22" x14ac:dyDescent="0.15">
      <c r="V404" s="106" t="s">
        <v>820</v>
      </c>
    </row>
    <row r="405" spans="22:22" x14ac:dyDescent="0.15">
      <c r="V405" s="106" t="s">
        <v>821</v>
      </c>
    </row>
    <row r="406" spans="22:22" x14ac:dyDescent="0.15">
      <c r="V406" s="106" t="s">
        <v>822</v>
      </c>
    </row>
    <row r="407" spans="22:22" x14ac:dyDescent="0.15">
      <c r="V407" s="106" t="s">
        <v>823</v>
      </c>
    </row>
    <row r="408" spans="22:22" x14ac:dyDescent="0.15">
      <c r="V408" s="106" t="s">
        <v>824</v>
      </c>
    </row>
    <row r="409" spans="22:22" x14ac:dyDescent="0.15">
      <c r="V409" s="106" t="s">
        <v>825</v>
      </c>
    </row>
    <row r="410" spans="22:22" x14ac:dyDescent="0.15">
      <c r="V410" s="106" t="s">
        <v>692</v>
      </c>
    </row>
    <row r="411" spans="22:22" x14ac:dyDescent="0.15">
      <c r="V411" s="106" t="s">
        <v>826</v>
      </c>
    </row>
    <row r="412" spans="22:22" x14ac:dyDescent="0.15">
      <c r="V412" s="106" t="s">
        <v>616</v>
      </c>
    </row>
    <row r="413" spans="22:22" x14ac:dyDescent="0.15">
      <c r="V413" s="106" t="s">
        <v>827</v>
      </c>
    </row>
    <row r="414" spans="22:22" x14ac:dyDescent="0.15">
      <c r="V414" s="106" t="s">
        <v>828</v>
      </c>
    </row>
    <row r="415" spans="22:22" x14ac:dyDescent="0.15">
      <c r="V415" s="106" t="s">
        <v>829</v>
      </c>
    </row>
    <row r="416" spans="22:22" x14ac:dyDescent="0.15">
      <c r="V416" s="106" t="s">
        <v>830</v>
      </c>
    </row>
    <row r="417" spans="22:22" x14ac:dyDescent="0.15">
      <c r="V417" s="106" t="s">
        <v>831</v>
      </c>
    </row>
    <row r="418" spans="22:22" x14ac:dyDescent="0.15">
      <c r="V418" s="106" t="s">
        <v>832</v>
      </c>
    </row>
    <row r="419" spans="22:22" x14ac:dyDescent="0.15">
      <c r="V419" s="106" t="s">
        <v>833</v>
      </c>
    </row>
    <row r="420" spans="22:22" x14ac:dyDescent="0.15">
      <c r="V420" s="106" t="s">
        <v>834</v>
      </c>
    </row>
    <row r="421" spans="22:22" x14ac:dyDescent="0.15">
      <c r="V421" s="106" t="s">
        <v>835</v>
      </c>
    </row>
    <row r="422" spans="22:22" x14ac:dyDescent="0.15">
      <c r="V422" s="106" t="s">
        <v>836</v>
      </c>
    </row>
    <row r="423" spans="22:22" x14ac:dyDescent="0.15">
      <c r="V423" s="106" t="s">
        <v>837</v>
      </c>
    </row>
    <row r="424" spans="22:22" x14ac:dyDescent="0.15">
      <c r="V424" s="106" t="s">
        <v>838</v>
      </c>
    </row>
    <row r="425" spans="22:22" x14ac:dyDescent="0.15">
      <c r="V425" s="106" t="s">
        <v>839</v>
      </c>
    </row>
    <row r="426" spans="22:22" x14ac:dyDescent="0.15">
      <c r="V426" s="106" t="s">
        <v>840</v>
      </c>
    </row>
    <row r="427" spans="22:22" x14ac:dyDescent="0.15">
      <c r="V427" s="106" t="s">
        <v>535</v>
      </c>
    </row>
    <row r="428" spans="22:22" x14ac:dyDescent="0.15">
      <c r="V428" s="106" t="s">
        <v>841</v>
      </c>
    </row>
    <row r="429" spans="22:22" x14ac:dyDescent="0.15">
      <c r="V429" s="106" t="s">
        <v>842</v>
      </c>
    </row>
    <row r="430" spans="22:22" x14ac:dyDescent="0.15">
      <c r="V430" s="106" t="s">
        <v>843</v>
      </c>
    </row>
    <row r="431" spans="22:22" x14ac:dyDescent="0.15">
      <c r="V431" s="106" t="s">
        <v>700</v>
      </c>
    </row>
    <row r="432" spans="22:22" x14ac:dyDescent="0.15">
      <c r="V432" s="106" t="s">
        <v>844</v>
      </c>
    </row>
    <row r="433" spans="22:22" x14ac:dyDescent="0.15">
      <c r="V433" s="106" t="s">
        <v>845</v>
      </c>
    </row>
    <row r="434" spans="22:22" x14ac:dyDescent="0.15">
      <c r="V434" s="106" t="s">
        <v>846</v>
      </c>
    </row>
    <row r="435" spans="22:22" x14ac:dyDescent="0.15">
      <c r="V435" s="106" t="s">
        <v>847</v>
      </c>
    </row>
    <row r="436" spans="22:22" x14ac:dyDescent="0.15">
      <c r="V436" s="106" t="s">
        <v>848</v>
      </c>
    </row>
    <row r="437" spans="22:22" x14ac:dyDescent="0.15">
      <c r="V437" s="106" t="s">
        <v>849</v>
      </c>
    </row>
    <row r="438" spans="22:22" x14ac:dyDescent="0.15">
      <c r="V438" s="106" t="s">
        <v>850</v>
      </c>
    </row>
    <row r="439" spans="22:22" x14ac:dyDescent="0.15">
      <c r="V439" s="106" t="s">
        <v>851</v>
      </c>
    </row>
    <row r="440" spans="22:22" x14ac:dyDescent="0.15">
      <c r="V440" s="106" t="s">
        <v>852</v>
      </c>
    </row>
    <row r="441" spans="22:22" x14ac:dyDescent="0.15">
      <c r="V441" s="106" t="s">
        <v>853</v>
      </c>
    </row>
    <row r="442" spans="22:22" x14ac:dyDescent="0.15">
      <c r="V442" s="106" t="s">
        <v>854</v>
      </c>
    </row>
    <row r="443" spans="22:22" x14ac:dyDescent="0.15">
      <c r="V443" s="106" t="s">
        <v>855</v>
      </c>
    </row>
    <row r="444" spans="22:22" x14ac:dyDescent="0.15">
      <c r="V444" s="106" t="s">
        <v>856</v>
      </c>
    </row>
    <row r="445" spans="22:22" x14ac:dyDescent="0.15">
      <c r="V445" s="106" t="s">
        <v>857</v>
      </c>
    </row>
    <row r="446" spans="22:22" x14ac:dyDescent="0.15">
      <c r="V446" s="106" t="s">
        <v>858</v>
      </c>
    </row>
    <row r="447" spans="22:22" x14ac:dyDescent="0.15">
      <c r="V447" s="106" t="s">
        <v>859</v>
      </c>
    </row>
    <row r="448" spans="22:22" x14ac:dyDescent="0.15">
      <c r="V448" s="106" t="s">
        <v>860</v>
      </c>
    </row>
    <row r="449" spans="22:22" x14ac:dyDescent="0.15">
      <c r="V449" s="106" t="s">
        <v>861</v>
      </c>
    </row>
    <row r="450" spans="22:22" x14ac:dyDescent="0.15">
      <c r="V450" s="106" t="s">
        <v>703</v>
      </c>
    </row>
    <row r="451" spans="22:22" x14ac:dyDescent="0.15">
      <c r="V451" s="106" t="s">
        <v>500</v>
      </c>
    </row>
    <row r="452" spans="22:22" x14ac:dyDescent="0.15">
      <c r="V452" s="106" t="s">
        <v>862</v>
      </c>
    </row>
    <row r="453" spans="22:22" x14ac:dyDescent="0.15">
      <c r="V453" s="106" t="s">
        <v>863</v>
      </c>
    </row>
    <row r="454" spans="22:22" x14ac:dyDescent="0.15">
      <c r="V454" s="106" t="s">
        <v>864</v>
      </c>
    </row>
    <row r="455" spans="22:22" x14ac:dyDescent="0.15">
      <c r="V455" s="106" t="s">
        <v>865</v>
      </c>
    </row>
    <row r="456" spans="22:22" x14ac:dyDescent="0.15">
      <c r="V456" s="106" t="s">
        <v>866</v>
      </c>
    </row>
    <row r="457" spans="22:22" x14ac:dyDescent="0.15">
      <c r="V457" s="106" t="s">
        <v>867</v>
      </c>
    </row>
    <row r="458" spans="22:22" x14ac:dyDescent="0.15">
      <c r="V458" s="106" t="s">
        <v>868</v>
      </c>
    </row>
    <row r="459" spans="22:22" x14ac:dyDescent="0.15">
      <c r="V459" s="106" t="s">
        <v>869</v>
      </c>
    </row>
    <row r="460" spans="22:22" x14ac:dyDescent="0.15">
      <c r="V460" s="106" t="s">
        <v>870</v>
      </c>
    </row>
    <row r="461" spans="22:22" x14ac:dyDescent="0.15">
      <c r="V461" s="106" t="s">
        <v>871</v>
      </c>
    </row>
    <row r="462" spans="22:22" x14ac:dyDescent="0.15">
      <c r="V462" s="106" t="s">
        <v>872</v>
      </c>
    </row>
    <row r="463" spans="22:22" x14ac:dyDescent="0.15">
      <c r="V463" s="106" t="s">
        <v>873</v>
      </c>
    </row>
    <row r="464" spans="22:22" x14ac:dyDescent="0.15">
      <c r="V464" s="106" t="s">
        <v>874</v>
      </c>
    </row>
    <row r="465" spans="22:22" x14ac:dyDescent="0.15">
      <c r="V465" s="106" t="s">
        <v>875</v>
      </c>
    </row>
    <row r="466" spans="22:22" x14ac:dyDescent="0.15">
      <c r="V466" s="106" t="s">
        <v>876</v>
      </c>
    </row>
    <row r="467" spans="22:22" x14ac:dyDescent="0.15">
      <c r="V467" s="106" t="s">
        <v>877</v>
      </c>
    </row>
    <row r="468" spans="22:22" x14ac:dyDescent="0.15">
      <c r="V468" s="106" t="s">
        <v>878</v>
      </c>
    </row>
    <row r="469" spans="22:22" x14ac:dyDescent="0.15">
      <c r="V469" s="106" t="s">
        <v>879</v>
      </c>
    </row>
    <row r="470" spans="22:22" x14ac:dyDescent="0.15">
      <c r="V470" s="106" t="s">
        <v>880</v>
      </c>
    </row>
    <row r="471" spans="22:22" x14ac:dyDescent="0.15">
      <c r="V471" s="106" t="s">
        <v>881</v>
      </c>
    </row>
    <row r="472" spans="22:22" x14ac:dyDescent="0.15">
      <c r="V472" s="106" t="s">
        <v>882</v>
      </c>
    </row>
    <row r="473" spans="22:22" x14ac:dyDescent="0.15">
      <c r="V473" s="106" t="s">
        <v>883</v>
      </c>
    </row>
    <row r="474" spans="22:22" x14ac:dyDescent="0.15">
      <c r="V474" s="106" t="s">
        <v>708</v>
      </c>
    </row>
    <row r="475" spans="22:22" x14ac:dyDescent="0.15">
      <c r="V475" s="106" t="s">
        <v>884</v>
      </c>
    </row>
    <row r="476" spans="22:22" x14ac:dyDescent="0.15">
      <c r="V476" s="106" t="s">
        <v>885</v>
      </c>
    </row>
    <row r="477" spans="22:22" x14ac:dyDescent="0.15">
      <c r="V477" s="106" t="s">
        <v>886</v>
      </c>
    </row>
    <row r="478" spans="22:22" x14ac:dyDescent="0.15">
      <c r="V478" s="106" t="s">
        <v>887</v>
      </c>
    </row>
    <row r="479" spans="22:22" x14ac:dyDescent="0.15">
      <c r="V479" s="106" t="s">
        <v>888</v>
      </c>
    </row>
    <row r="480" spans="22:22" x14ac:dyDescent="0.15">
      <c r="V480" s="106" t="s">
        <v>889</v>
      </c>
    </row>
    <row r="481" spans="22:22" x14ac:dyDescent="0.15">
      <c r="V481" s="106" t="s">
        <v>890</v>
      </c>
    </row>
    <row r="482" spans="22:22" x14ac:dyDescent="0.15">
      <c r="V482" s="106" t="s">
        <v>891</v>
      </c>
    </row>
    <row r="483" spans="22:22" x14ac:dyDescent="0.15">
      <c r="V483" s="106" t="s">
        <v>892</v>
      </c>
    </row>
    <row r="484" spans="22:22" x14ac:dyDescent="0.15">
      <c r="V484" s="106" t="s">
        <v>893</v>
      </c>
    </row>
    <row r="485" spans="22:22" x14ac:dyDescent="0.15">
      <c r="V485" s="106" t="s">
        <v>894</v>
      </c>
    </row>
    <row r="486" spans="22:22" x14ac:dyDescent="0.15">
      <c r="V486" s="106" t="s">
        <v>895</v>
      </c>
    </row>
    <row r="487" spans="22:22" x14ac:dyDescent="0.15">
      <c r="V487" s="106" t="s">
        <v>510</v>
      </c>
    </row>
    <row r="488" spans="22:22" x14ac:dyDescent="0.15">
      <c r="V488" s="106" t="s">
        <v>896</v>
      </c>
    </row>
    <row r="489" spans="22:22" x14ac:dyDescent="0.15">
      <c r="V489" s="106" t="s">
        <v>897</v>
      </c>
    </row>
    <row r="490" spans="22:22" x14ac:dyDescent="0.15">
      <c r="V490" s="106" t="s">
        <v>898</v>
      </c>
    </row>
    <row r="491" spans="22:22" x14ac:dyDescent="0.15">
      <c r="V491" s="106" t="s">
        <v>899</v>
      </c>
    </row>
    <row r="492" spans="22:22" x14ac:dyDescent="0.15">
      <c r="V492" s="106" t="s">
        <v>900</v>
      </c>
    </row>
    <row r="493" spans="22:22" x14ac:dyDescent="0.15">
      <c r="V493" s="106" t="s">
        <v>901</v>
      </c>
    </row>
    <row r="494" spans="22:22" x14ac:dyDescent="0.15">
      <c r="V494" s="106" t="s">
        <v>902</v>
      </c>
    </row>
    <row r="495" spans="22:22" x14ac:dyDescent="0.15">
      <c r="V495" s="106" t="s">
        <v>903</v>
      </c>
    </row>
    <row r="496" spans="22:22" x14ac:dyDescent="0.15">
      <c r="V496" s="106" t="s">
        <v>904</v>
      </c>
    </row>
    <row r="497" spans="22:22" x14ac:dyDescent="0.15">
      <c r="V497" s="106" t="s">
        <v>905</v>
      </c>
    </row>
    <row r="498" spans="22:22" x14ac:dyDescent="0.15">
      <c r="V498" s="106" t="s">
        <v>906</v>
      </c>
    </row>
    <row r="499" spans="22:22" x14ac:dyDescent="0.15">
      <c r="V499" s="106" t="s">
        <v>907</v>
      </c>
    </row>
    <row r="500" spans="22:22" x14ac:dyDescent="0.15">
      <c r="V500" s="106" t="s">
        <v>908</v>
      </c>
    </row>
    <row r="501" spans="22:22" x14ac:dyDescent="0.15">
      <c r="V501" s="106" t="s">
        <v>909</v>
      </c>
    </row>
    <row r="502" spans="22:22" x14ac:dyDescent="0.15">
      <c r="V502" s="106" t="s">
        <v>910</v>
      </c>
    </row>
    <row r="503" spans="22:22" x14ac:dyDescent="0.15">
      <c r="V503" s="106" t="s">
        <v>911</v>
      </c>
    </row>
    <row r="504" spans="22:22" x14ac:dyDescent="0.15">
      <c r="V504" s="106" t="s">
        <v>912</v>
      </c>
    </row>
    <row r="505" spans="22:22" x14ac:dyDescent="0.15">
      <c r="V505" s="106" t="s">
        <v>913</v>
      </c>
    </row>
    <row r="506" spans="22:22" x14ac:dyDescent="0.15">
      <c r="V506" s="106" t="s">
        <v>914</v>
      </c>
    </row>
    <row r="507" spans="22:22" x14ac:dyDescent="0.15">
      <c r="V507" s="106" t="s">
        <v>915</v>
      </c>
    </row>
    <row r="508" spans="22:22" x14ac:dyDescent="0.15">
      <c r="V508" s="106" t="s">
        <v>916</v>
      </c>
    </row>
    <row r="509" spans="22:22" x14ac:dyDescent="0.15">
      <c r="V509" s="106" t="s">
        <v>917</v>
      </c>
    </row>
    <row r="510" spans="22:22" x14ac:dyDescent="0.15">
      <c r="V510" s="106" t="s">
        <v>918</v>
      </c>
    </row>
    <row r="511" spans="22:22" x14ac:dyDescent="0.15">
      <c r="V511" s="106" t="s">
        <v>710</v>
      </c>
    </row>
    <row r="512" spans="22:22" x14ac:dyDescent="0.15">
      <c r="V512" s="106" t="s">
        <v>919</v>
      </c>
    </row>
    <row r="513" spans="22:22" x14ac:dyDescent="0.15">
      <c r="V513" s="106" t="s">
        <v>920</v>
      </c>
    </row>
    <row r="514" spans="22:22" x14ac:dyDescent="0.15">
      <c r="V514" s="106" t="s">
        <v>921</v>
      </c>
    </row>
    <row r="515" spans="22:22" x14ac:dyDescent="0.15">
      <c r="V515" s="106" t="s">
        <v>922</v>
      </c>
    </row>
    <row r="516" spans="22:22" x14ac:dyDescent="0.15">
      <c r="V516" s="106" t="s">
        <v>923</v>
      </c>
    </row>
    <row r="517" spans="22:22" x14ac:dyDescent="0.15">
      <c r="V517" s="106" t="s">
        <v>924</v>
      </c>
    </row>
    <row r="518" spans="22:22" x14ac:dyDescent="0.15">
      <c r="V518" s="106" t="s">
        <v>925</v>
      </c>
    </row>
    <row r="519" spans="22:22" x14ac:dyDescent="0.15">
      <c r="V519" s="106" t="s">
        <v>926</v>
      </c>
    </row>
    <row r="520" spans="22:22" x14ac:dyDescent="0.15">
      <c r="V520" s="106" t="s">
        <v>927</v>
      </c>
    </row>
    <row r="521" spans="22:22" x14ac:dyDescent="0.15">
      <c r="V521" s="106" t="s">
        <v>928</v>
      </c>
    </row>
    <row r="522" spans="22:22" x14ac:dyDescent="0.15">
      <c r="V522" s="106" t="s">
        <v>929</v>
      </c>
    </row>
    <row r="523" spans="22:22" x14ac:dyDescent="0.15">
      <c r="V523" s="106" t="s">
        <v>930</v>
      </c>
    </row>
    <row r="524" spans="22:22" x14ac:dyDescent="0.15">
      <c r="V524" s="106" t="s">
        <v>931</v>
      </c>
    </row>
    <row r="525" spans="22:22" x14ac:dyDescent="0.15">
      <c r="V525" s="106" t="s">
        <v>932</v>
      </c>
    </row>
    <row r="526" spans="22:22" x14ac:dyDescent="0.15">
      <c r="V526" s="106" t="s">
        <v>933</v>
      </c>
    </row>
    <row r="527" spans="22:22" x14ac:dyDescent="0.15">
      <c r="V527" s="106" t="s">
        <v>934</v>
      </c>
    </row>
    <row r="528" spans="22:22" x14ac:dyDescent="0.15">
      <c r="V528" s="106" t="s">
        <v>935</v>
      </c>
    </row>
    <row r="529" spans="22:22" x14ac:dyDescent="0.15">
      <c r="V529" s="106" t="s">
        <v>936</v>
      </c>
    </row>
    <row r="530" spans="22:22" x14ac:dyDescent="0.15">
      <c r="V530" s="106" t="s">
        <v>937</v>
      </c>
    </row>
    <row r="531" spans="22:22" x14ac:dyDescent="0.15">
      <c r="V531" s="106" t="s">
        <v>938</v>
      </c>
    </row>
    <row r="532" spans="22:22" x14ac:dyDescent="0.15">
      <c r="V532" s="106" t="s">
        <v>939</v>
      </c>
    </row>
    <row r="533" spans="22:22" x14ac:dyDescent="0.15">
      <c r="V533" s="106" t="s">
        <v>940</v>
      </c>
    </row>
    <row r="534" spans="22:22" x14ac:dyDescent="0.15">
      <c r="V534" s="106" t="s">
        <v>941</v>
      </c>
    </row>
    <row r="535" spans="22:22" x14ac:dyDescent="0.15">
      <c r="V535" s="106" t="s">
        <v>942</v>
      </c>
    </row>
    <row r="536" spans="22:22" x14ac:dyDescent="0.15">
      <c r="V536" s="106" t="s">
        <v>943</v>
      </c>
    </row>
    <row r="537" spans="22:22" x14ac:dyDescent="0.15">
      <c r="V537" s="106" t="s">
        <v>944</v>
      </c>
    </row>
    <row r="538" spans="22:22" x14ac:dyDescent="0.15">
      <c r="V538" s="106" t="s">
        <v>714</v>
      </c>
    </row>
    <row r="539" spans="22:22" x14ac:dyDescent="0.15">
      <c r="V539" s="106" t="s">
        <v>945</v>
      </c>
    </row>
    <row r="540" spans="22:22" x14ac:dyDescent="0.15">
      <c r="V540" s="106" t="s">
        <v>946</v>
      </c>
    </row>
    <row r="541" spans="22:22" x14ac:dyDescent="0.15">
      <c r="V541" s="106" t="s">
        <v>947</v>
      </c>
    </row>
    <row r="542" spans="22:22" x14ac:dyDescent="0.15">
      <c r="V542" s="106" t="s">
        <v>948</v>
      </c>
    </row>
    <row r="543" spans="22:22" x14ac:dyDescent="0.15">
      <c r="V543" s="106" t="s">
        <v>949</v>
      </c>
    </row>
    <row r="544" spans="22:22" x14ac:dyDescent="0.15">
      <c r="V544" s="106" t="s">
        <v>950</v>
      </c>
    </row>
    <row r="545" spans="22:22" x14ac:dyDescent="0.15">
      <c r="V545" s="106" t="s">
        <v>951</v>
      </c>
    </row>
    <row r="546" spans="22:22" x14ac:dyDescent="0.15">
      <c r="V546" s="106" t="s">
        <v>952</v>
      </c>
    </row>
    <row r="547" spans="22:22" x14ac:dyDescent="0.15">
      <c r="V547" s="106" t="s">
        <v>953</v>
      </c>
    </row>
    <row r="548" spans="22:22" x14ac:dyDescent="0.15">
      <c r="V548" s="106" t="s">
        <v>954</v>
      </c>
    </row>
    <row r="549" spans="22:22" x14ac:dyDescent="0.15">
      <c r="V549" s="106" t="s">
        <v>955</v>
      </c>
    </row>
    <row r="550" spans="22:22" x14ac:dyDescent="0.15">
      <c r="V550" s="106" t="s">
        <v>956</v>
      </c>
    </row>
    <row r="551" spans="22:22" x14ac:dyDescent="0.15">
      <c r="V551" s="106" t="s">
        <v>957</v>
      </c>
    </row>
    <row r="552" spans="22:22" x14ac:dyDescent="0.15">
      <c r="V552" s="106" t="s">
        <v>958</v>
      </c>
    </row>
    <row r="553" spans="22:22" x14ac:dyDescent="0.15">
      <c r="V553" s="106" t="s">
        <v>959</v>
      </c>
    </row>
    <row r="554" spans="22:22" x14ac:dyDescent="0.15">
      <c r="V554" s="106" t="s">
        <v>960</v>
      </c>
    </row>
    <row r="555" spans="22:22" x14ac:dyDescent="0.15">
      <c r="V555" s="106" t="s">
        <v>961</v>
      </c>
    </row>
    <row r="556" spans="22:22" x14ac:dyDescent="0.15">
      <c r="V556" s="106" t="s">
        <v>962</v>
      </c>
    </row>
    <row r="557" spans="22:22" x14ac:dyDescent="0.15">
      <c r="V557" s="106" t="s">
        <v>963</v>
      </c>
    </row>
    <row r="558" spans="22:22" x14ac:dyDescent="0.15">
      <c r="V558" s="106" t="s">
        <v>964</v>
      </c>
    </row>
    <row r="559" spans="22:22" x14ac:dyDescent="0.15">
      <c r="V559" s="106" t="s">
        <v>965</v>
      </c>
    </row>
    <row r="560" spans="22:22" x14ac:dyDescent="0.15">
      <c r="V560" s="106" t="s">
        <v>966</v>
      </c>
    </row>
    <row r="561" spans="22:22" x14ac:dyDescent="0.15">
      <c r="V561" s="106" t="s">
        <v>967</v>
      </c>
    </row>
    <row r="562" spans="22:22" x14ac:dyDescent="0.15">
      <c r="V562" s="106" t="s">
        <v>968</v>
      </c>
    </row>
    <row r="563" spans="22:22" x14ac:dyDescent="0.15">
      <c r="V563" s="106" t="s">
        <v>969</v>
      </c>
    </row>
    <row r="564" spans="22:22" x14ac:dyDescent="0.15">
      <c r="V564" s="106" t="s">
        <v>970</v>
      </c>
    </row>
    <row r="565" spans="22:22" x14ac:dyDescent="0.15">
      <c r="V565" s="106" t="s">
        <v>971</v>
      </c>
    </row>
    <row r="566" spans="22:22" x14ac:dyDescent="0.15">
      <c r="V566" s="106" t="s">
        <v>509</v>
      </c>
    </row>
    <row r="567" spans="22:22" x14ac:dyDescent="0.15">
      <c r="V567" s="106" t="s">
        <v>972</v>
      </c>
    </row>
    <row r="568" spans="22:22" x14ac:dyDescent="0.15">
      <c r="V568" s="106" t="s">
        <v>973</v>
      </c>
    </row>
    <row r="569" spans="22:22" x14ac:dyDescent="0.15">
      <c r="V569" s="106" t="s">
        <v>719</v>
      </c>
    </row>
    <row r="570" spans="22:22" x14ac:dyDescent="0.15">
      <c r="V570" s="106" t="s">
        <v>536</v>
      </c>
    </row>
    <row r="571" spans="22:22" x14ac:dyDescent="0.15">
      <c r="V571" s="106" t="s">
        <v>974</v>
      </c>
    </row>
    <row r="572" spans="22:22" x14ac:dyDescent="0.15">
      <c r="V572" s="106" t="s">
        <v>975</v>
      </c>
    </row>
    <row r="573" spans="22:22" x14ac:dyDescent="0.15">
      <c r="V573" s="106" t="s">
        <v>976</v>
      </c>
    </row>
    <row r="574" spans="22:22" x14ac:dyDescent="0.15">
      <c r="V574" s="106" t="s">
        <v>977</v>
      </c>
    </row>
    <row r="575" spans="22:22" x14ac:dyDescent="0.15">
      <c r="V575" s="106" t="s">
        <v>978</v>
      </c>
    </row>
    <row r="576" spans="22:22" x14ac:dyDescent="0.15">
      <c r="V576" s="106" t="s">
        <v>979</v>
      </c>
    </row>
    <row r="577" spans="22:22" x14ac:dyDescent="0.15">
      <c r="V577" s="106" t="s">
        <v>980</v>
      </c>
    </row>
    <row r="578" spans="22:22" x14ac:dyDescent="0.15">
      <c r="V578" s="106" t="s">
        <v>981</v>
      </c>
    </row>
    <row r="579" spans="22:22" x14ac:dyDescent="0.15">
      <c r="V579" s="106" t="s">
        <v>982</v>
      </c>
    </row>
    <row r="580" spans="22:22" x14ac:dyDescent="0.15">
      <c r="V580" s="106" t="s">
        <v>726</v>
      </c>
    </row>
    <row r="581" spans="22:22" x14ac:dyDescent="0.15">
      <c r="V581" s="106" t="s">
        <v>983</v>
      </c>
    </row>
    <row r="582" spans="22:22" x14ac:dyDescent="0.15">
      <c r="V582" s="106" t="s">
        <v>984</v>
      </c>
    </row>
    <row r="583" spans="22:22" x14ac:dyDescent="0.15">
      <c r="V583" s="106" t="s">
        <v>985</v>
      </c>
    </row>
    <row r="584" spans="22:22" x14ac:dyDescent="0.15">
      <c r="V584" s="106" t="s">
        <v>986</v>
      </c>
    </row>
    <row r="585" spans="22:22" x14ac:dyDescent="0.15">
      <c r="V585" s="106" t="s">
        <v>987</v>
      </c>
    </row>
    <row r="586" spans="22:22" x14ac:dyDescent="0.15">
      <c r="V586" s="106" t="s">
        <v>988</v>
      </c>
    </row>
    <row r="587" spans="22:22" x14ac:dyDescent="0.15">
      <c r="V587" s="106" t="s">
        <v>989</v>
      </c>
    </row>
    <row r="588" spans="22:22" x14ac:dyDescent="0.15">
      <c r="V588" s="106" t="s">
        <v>730</v>
      </c>
    </row>
    <row r="589" spans="22:22" x14ac:dyDescent="0.15">
      <c r="V589" s="106" t="s">
        <v>990</v>
      </c>
    </row>
    <row r="590" spans="22:22" x14ac:dyDescent="0.15">
      <c r="V590" s="106" t="s">
        <v>588</v>
      </c>
    </row>
    <row r="591" spans="22:22" x14ac:dyDescent="0.15">
      <c r="V591" s="106" t="s">
        <v>991</v>
      </c>
    </row>
    <row r="592" spans="22:22" x14ac:dyDescent="0.15">
      <c r="V592" s="106" t="s">
        <v>992</v>
      </c>
    </row>
    <row r="593" spans="22:22" x14ac:dyDescent="0.15">
      <c r="V593" s="106" t="s">
        <v>993</v>
      </c>
    </row>
    <row r="594" spans="22:22" x14ac:dyDescent="0.15">
      <c r="V594" s="106" t="s">
        <v>994</v>
      </c>
    </row>
    <row r="595" spans="22:22" x14ac:dyDescent="0.15">
      <c r="V595" s="106" t="s">
        <v>995</v>
      </c>
    </row>
    <row r="596" spans="22:22" x14ac:dyDescent="0.15">
      <c r="V596" s="106" t="s">
        <v>996</v>
      </c>
    </row>
    <row r="597" spans="22:22" x14ac:dyDescent="0.15">
      <c r="V597" s="106" t="s">
        <v>997</v>
      </c>
    </row>
    <row r="598" spans="22:22" x14ac:dyDescent="0.15">
      <c r="V598" s="106" t="s">
        <v>998</v>
      </c>
    </row>
    <row r="599" spans="22:22" x14ac:dyDescent="0.15">
      <c r="V599" s="106" t="s">
        <v>999</v>
      </c>
    </row>
    <row r="600" spans="22:22" x14ac:dyDescent="0.15">
      <c r="V600" s="106" t="s">
        <v>1000</v>
      </c>
    </row>
    <row r="601" spans="22:22" x14ac:dyDescent="0.15">
      <c r="V601" s="106" t="s">
        <v>1001</v>
      </c>
    </row>
    <row r="602" spans="22:22" x14ac:dyDescent="0.15">
      <c r="V602" s="106" t="s">
        <v>1002</v>
      </c>
    </row>
    <row r="603" spans="22:22" x14ac:dyDescent="0.15">
      <c r="V603" s="106" t="s">
        <v>1003</v>
      </c>
    </row>
  </sheetData>
  <sheetProtection algorithmName="SHA-512" hashValue="SIylR6cUW7Vb6jeqGcmqPz73u80O/y4/2izf+l4sc96qROHwomCM5su9oFLe0XIagm2A/aJyu7QFKmeMNWQvSw==" saltValue="PteXBIsTC3shRVYmU0UFeA==" spinCount="100000" sheet="1" formatCells="0" formatColumns="0" formatRows="0" insertColumns="0" insertRows="0" insertHyperlinks="0" deleteColumns="0" deleteRows="0"/>
  <mergeCells count="46">
    <mergeCell ref="AJ5:AJ6"/>
    <mergeCell ref="AK5:AK6"/>
    <mergeCell ref="AL5:AL6"/>
    <mergeCell ref="AM5:AM6"/>
    <mergeCell ref="AN5:AO5"/>
    <mergeCell ref="N5:N6"/>
    <mergeCell ref="O5:O6"/>
    <mergeCell ref="P5:P6"/>
    <mergeCell ref="Q5:Q6"/>
    <mergeCell ref="AG5:AI5"/>
    <mergeCell ref="R5:R6"/>
    <mergeCell ref="S5:S6"/>
    <mergeCell ref="T5:T6"/>
    <mergeCell ref="U5:U6"/>
    <mergeCell ref="V5:V6"/>
    <mergeCell ref="W5:W6"/>
    <mergeCell ref="X5:X6"/>
    <mergeCell ref="Y5:Y6"/>
    <mergeCell ref="Z5:Z6"/>
    <mergeCell ref="AA5:AB5"/>
    <mergeCell ref="AD5:AF5"/>
    <mergeCell ref="C1:AQ1"/>
    <mergeCell ref="C2:AQ2"/>
    <mergeCell ref="C3:Q4"/>
    <mergeCell ref="R3:AB3"/>
    <mergeCell ref="AC3:AO3"/>
    <mergeCell ref="AP3:AQ3"/>
    <mergeCell ref="R4:V4"/>
    <mergeCell ref="W4:AB4"/>
    <mergeCell ref="AC4:AC6"/>
    <mergeCell ref="AD4:AO4"/>
    <mergeCell ref="AP4:AP6"/>
    <mergeCell ref="AQ4:AQ6"/>
    <mergeCell ref="C5:C6"/>
    <mergeCell ref="D5:D6"/>
    <mergeCell ref="E5:E6"/>
    <mergeCell ref="M5:M6"/>
    <mergeCell ref="L5:L6"/>
    <mergeCell ref="I5:I6"/>
    <mergeCell ref="J5:J6"/>
    <mergeCell ref="K5:K6"/>
    <mergeCell ref="A5:A6"/>
    <mergeCell ref="B5:B6"/>
    <mergeCell ref="F5:F6"/>
    <mergeCell ref="G5:G6"/>
    <mergeCell ref="H5:H6"/>
  </mergeCells>
  <phoneticPr fontId="29" type="noConversion"/>
  <dataValidations count="13">
    <dataValidation type="list" showInputMessage="1" showErrorMessage="1" sqref="WWP983248:WWP983258 WMT983248:WMT983258 WCX983248:WCX983258 VTB983248:VTB983258 VJF983248:VJF983258 UZJ983248:UZJ983258 UPN983248:UPN983258 UFR983248:UFR983258 TVV983248:TVV983258 TLZ983248:TLZ983258 TCD983248:TCD983258 SSH983248:SSH983258 SIL983248:SIL983258 RYP983248:RYP983258 ROT983248:ROT983258 REX983248:REX983258 QVB983248:QVB983258 QLF983248:QLF983258 QBJ983248:QBJ983258 PRN983248:PRN983258 PHR983248:PHR983258 OXV983248:OXV983258 ONZ983248:ONZ983258 OED983248:OED983258 NUH983248:NUH983258 NKL983248:NKL983258 NAP983248:NAP983258 MQT983248:MQT983258 MGX983248:MGX983258 LXB983248:LXB983258 LNF983248:LNF983258 LDJ983248:LDJ983258 KTN983248:KTN983258 KJR983248:KJR983258 JZV983248:JZV983258 JPZ983248:JPZ983258 JGD983248:JGD983258 IWH983248:IWH983258 IML983248:IML983258 ICP983248:ICP983258 HST983248:HST983258 HIX983248:HIX983258 GZB983248:GZB983258 GPF983248:GPF983258 GFJ983248:GFJ983258 FVN983248:FVN983258 FLR983248:FLR983258 FBV983248:FBV983258 ERZ983248:ERZ983258 EID983248:EID983258 DYH983248:DYH983258 DOL983248:DOL983258 DEP983248:DEP983258 CUT983248:CUT983258 CKX983248:CKX983258 CBB983248:CBB983258 BRF983248:BRF983258 BHJ983248:BHJ983258 AXN983248:AXN983258 ANR983248:ANR983258 ADV983248:ADV983258 TZ983248:TZ983258 KD983248:KD983258 WWP917712:WWP917722 WMT917712:WMT917722 WCX917712:WCX917722 VTB917712:VTB917722 VJF917712:VJF917722 UZJ917712:UZJ917722 UPN917712:UPN917722 UFR917712:UFR917722 TVV917712:TVV917722 TLZ917712:TLZ917722 TCD917712:TCD917722 SSH917712:SSH917722 SIL917712:SIL917722 RYP917712:RYP917722 ROT917712:ROT917722 REX917712:REX917722 QVB917712:QVB917722 QLF917712:QLF917722 QBJ917712:QBJ917722 PRN917712:PRN917722 PHR917712:PHR917722 OXV917712:OXV917722 ONZ917712:ONZ917722 OED917712:OED917722 NUH917712:NUH917722 NKL917712:NKL917722 NAP917712:NAP917722 MQT917712:MQT917722 MGX917712:MGX917722 LXB917712:LXB917722 LNF917712:LNF917722 LDJ917712:LDJ917722 KTN917712:KTN917722 KJR917712:KJR917722 JZV917712:JZV917722 JPZ917712:JPZ917722 JGD917712:JGD917722 IWH917712:IWH917722 IML917712:IML917722 ICP917712:ICP917722 HST917712:HST917722 HIX917712:HIX917722 GZB917712:GZB917722 GPF917712:GPF917722 GFJ917712:GFJ917722 FVN917712:FVN917722 FLR917712:FLR917722 FBV917712:FBV917722 ERZ917712:ERZ917722 EID917712:EID917722 DYH917712:DYH917722 DOL917712:DOL917722 DEP917712:DEP917722 CUT917712:CUT917722 CKX917712:CKX917722 CBB917712:CBB917722 BRF917712:BRF917722 BHJ917712:BHJ917722 AXN917712:AXN917722 ANR917712:ANR917722 ADV917712:ADV917722 TZ917712:TZ917722 KD917712:KD917722 WWP852176:WWP852186 WMT852176:WMT852186 WCX852176:WCX852186 VTB852176:VTB852186 VJF852176:VJF852186 UZJ852176:UZJ852186 UPN852176:UPN852186 UFR852176:UFR852186 TVV852176:TVV852186 TLZ852176:TLZ852186 TCD852176:TCD852186 SSH852176:SSH852186 SIL852176:SIL852186 RYP852176:RYP852186 ROT852176:ROT852186 REX852176:REX852186 QVB852176:QVB852186 QLF852176:QLF852186 QBJ852176:QBJ852186 PRN852176:PRN852186 PHR852176:PHR852186 OXV852176:OXV852186 ONZ852176:ONZ852186 OED852176:OED852186 NUH852176:NUH852186 NKL852176:NKL852186 NAP852176:NAP852186 MQT852176:MQT852186 MGX852176:MGX852186 LXB852176:LXB852186 LNF852176:LNF852186 LDJ852176:LDJ852186 KTN852176:KTN852186 KJR852176:KJR852186 JZV852176:JZV852186 JPZ852176:JPZ852186 JGD852176:JGD852186 IWH852176:IWH852186 IML852176:IML852186 ICP852176:ICP852186 HST852176:HST852186 HIX852176:HIX852186 GZB852176:GZB852186 GPF852176:GPF852186 GFJ852176:GFJ852186 FVN852176:FVN852186 FLR852176:FLR852186 FBV852176:FBV852186 ERZ852176:ERZ852186 EID852176:EID852186 DYH852176:DYH852186 DOL852176:DOL852186 DEP852176:DEP852186 CUT852176:CUT852186 CKX852176:CKX852186 CBB852176:CBB852186 BRF852176:BRF852186 BHJ852176:BHJ852186 AXN852176:AXN852186 ANR852176:ANR852186 ADV852176:ADV852186 TZ852176:TZ852186 KD852176:KD852186 WWP786640:WWP786650 WMT786640:WMT786650 WCX786640:WCX786650 VTB786640:VTB786650 VJF786640:VJF786650 UZJ786640:UZJ786650 UPN786640:UPN786650 UFR786640:UFR786650 TVV786640:TVV786650 TLZ786640:TLZ786650 TCD786640:TCD786650 SSH786640:SSH786650 SIL786640:SIL786650 RYP786640:RYP786650 ROT786640:ROT786650 REX786640:REX786650 QVB786640:QVB786650 QLF786640:QLF786650 QBJ786640:QBJ786650 PRN786640:PRN786650 PHR786640:PHR786650 OXV786640:OXV786650 ONZ786640:ONZ786650 OED786640:OED786650 NUH786640:NUH786650 NKL786640:NKL786650 NAP786640:NAP786650 MQT786640:MQT786650 MGX786640:MGX786650 LXB786640:LXB786650 LNF786640:LNF786650 LDJ786640:LDJ786650 KTN786640:KTN786650 KJR786640:KJR786650 JZV786640:JZV786650 JPZ786640:JPZ786650 JGD786640:JGD786650 IWH786640:IWH786650 IML786640:IML786650 ICP786640:ICP786650 HST786640:HST786650 HIX786640:HIX786650 GZB786640:GZB786650 GPF786640:GPF786650 GFJ786640:GFJ786650 FVN786640:FVN786650 FLR786640:FLR786650 FBV786640:FBV786650 ERZ786640:ERZ786650 EID786640:EID786650 DYH786640:DYH786650 DOL786640:DOL786650 DEP786640:DEP786650 CUT786640:CUT786650 CKX786640:CKX786650 CBB786640:CBB786650 BRF786640:BRF786650 BHJ786640:BHJ786650 AXN786640:AXN786650 ANR786640:ANR786650 ADV786640:ADV786650 TZ786640:TZ786650 KD786640:KD786650 WWP721104:WWP721114 WMT721104:WMT721114 WCX721104:WCX721114 VTB721104:VTB721114 VJF721104:VJF721114 UZJ721104:UZJ721114 UPN721104:UPN721114 UFR721104:UFR721114 TVV721104:TVV721114 TLZ721104:TLZ721114 TCD721104:TCD721114 SSH721104:SSH721114 SIL721104:SIL721114 RYP721104:RYP721114 ROT721104:ROT721114 REX721104:REX721114 QVB721104:QVB721114 QLF721104:QLF721114 QBJ721104:QBJ721114 PRN721104:PRN721114 PHR721104:PHR721114 OXV721104:OXV721114 ONZ721104:ONZ721114 OED721104:OED721114 NUH721104:NUH721114 NKL721104:NKL721114 NAP721104:NAP721114 MQT721104:MQT721114 MGX721104:MGX721114 LXB721104:LXB721114 LNF721104:LNF721114 LDJ721104:LDJ721114 KTN721104:KTN721114 KJR721104:KJR721114 JZV721104:JZV721114 JPZ721104:JPZ721114 JGD721104:JGD721114 IWH721104:IWH721114 IML721104:IML721114 ICP721104:ICP721114 HST721104:HST721114 HIX721104:HIX721114 GZB721104:GZB721114 GPF721104:GPF721114 GFJ721104:GFJ721114 FVN721104:FVN721114 FLR721104:FLR721114 FBV721104:FBV721114 ERZ721104:ERZ721114 EID721104:EID721114 DYH721104:DYH721114 DOL721104:DOL721114 DEP721104:DEP721114 CUT721104:CUT721114 CKX721104:CKX721114 CBB721104:CBB721114 BRF721104:BRF721114 BHJ721104:BHJ721114 AXN721104:AXN721114 ANR721104:ANR721114 ADV721104:ADV721114 TZ721104:TZ721114 KD721104:KD721114 WWP655568:WWP655578 WMT655568:WMT655578 WCX655568:WCX655578 VTB655568:VTB655578 VJF655568:VJF655578 UZJ655568:UZJ655578 UPN655568:UPN655578 UFR655568:UFR655578 TVV655568:TVV655578 TLZ655568:TLZ655578 TCD655568:TCD655578 SSH655568:SSH655578 SIL655568:SIL655578 RYP655568:RYP655578 ROT655568:ROT655578 REX655568:REX655578 QVB655568:QVB655578 QLF655568:QLF655578 QBJ655568:QBJ655578 PRN655568:PRN655578 PHR655568:PHR655578 OXV655568:OXV655578 ONZ655568:ONZ655578 OED655568:OED655578 NUH655568:NUH655578 NKL655568:NKL655578 NAP655568:NAP655578 MQT655568:MQT655578 MGX655568:MGX655578 LXB655568:LXB655578 LNF655568:LNF655578 LDJ655568:LDJ655578 KTN655568:KTN655578 KJR655568:KJR655578 JZV655568:JZV655578 JPZ655568:JPZ655578 JGD655568:JGD655578 IWH655568:IWH655578 IML655568:IML655578 ICP655568:ICP655578 HST655568:HST655578 HIX655568:HIX655578 GZB655568:GZB655578 GPF655568:GPF655578 GFJ655568:GFJ655578 FVN655568:FVN655578 FLR655568:FLR655578 FBV655568:FBV655578 ERZ655568:ERZ655578 EID655568:EID655578 DYH655568:DYH655578 DOL655568:DOL655578 DEP655568:DEP655578 CUT655568:CUT655578 CKX655568:CKX655578 CBB655568:CBB655578 BRF655568:BRF655578 BHJ655568:BHJ655578 AXN655568:AXN655578 ANR655568:ANR655578 ADV655568:ADV655578 TZ655568:TZ655578 KD655568:KD655578 WWP590032:WWP590042 WMT590032:WMT590042 WCX590032:WCX590042 VTB590032:VTB590042 VJF590032:VJF590042 UZJ590032:UZJ590042 UPN590032:UPN590042 UFR590032:UFR590042 TVV590032:TVV590042 TLZ590032:TLZ590042 TCD590032:TCD590042 SSH590032:SSH590042 SIL590032:SIL590042 RYP590032:RYP590042 ROT590032:ROT590042 REX590032:REX590042 QVB590032:QVB590042 QLF590032:QLF590042 QBJ590032:QBJ590042 PRN590032:PRN590042 PHR590032:PHR590042 OXV590032:OXV590042 ONZ590032:ONZ590042 OED590032:OED590042 NUH590032:NUH590042 NKL590032:NKL590042 NAP590032:NAP590042 MQT590032:MQT590042 MGX590032:MGX590042 LXB590032:LXB590042 LNF590032:LNF590042 LDJ590032:LDJ590042 KTN590032:KTN590042 KJR590032:KJR590042 JZV590032:JZV590042 JPZ590032:JPZ590042 JGD590032:JGD590042 IWH590032:IWH590042 IML590032:IML590042 ICP590032:ICP590042 HST590032:HST590042 HIX590032:HIX590042 GZB590032:GZB590042 GPF590032:GPF590042 GFJ590032:GFJ590042 FVN590032:FVN590042 FLR590032:FLR590042 FBV590032:FBV590042 ERZ590032:ERZ590042 EID590032:EID590042 DYH590032:DYH590042 DOL590032:DOL590042 DEP590032:DEP590042 CUT590032:CUT590042 CKX590032:CKX590042 CBB590032:CBB590042 BRF590032:BRF590042 BHJ590032:BHJ590042 AXN590032:AXN590042 ANR590032:ANR590042 ADV590032:ADV590042 TZ590032:TZ590042 KD590032:KD590042 WWP524496:WWP524506 WMT524496:WMT524506 WCX524496:WCX524506 VTB524496:VTB524506 VJF524496:VJF524506 UZJ524496:UZJ524506 UPN524496:UPN524506 UFR524496:UFR524506 TVV524496:TVV524506 TLZ524496:TLZ524506 TCD524496:TCD524506 SSH524496:SSH524506 SIL524496:SIL524506 RYP524496:RYP524506 ROT524496:ROT524506 REX524496:REX524506 QVB524496:QVB524506 QLF524496:QLF524506 QBJ524496:QBJ524506 PRN524496:PRN524506 PHR524496:PHR524506 OXV524496:OXV524506 ONZ524496:ONZ524506 OED524496:OED524506 NUH524496:NUH524506 NKL524496:NKL524506 NAP524496:NAP524506 MQT524496:MQT524506 MGX524496:MGX524506 LXB524496:LXB524506 LNF524496:LNF524506 LDJ524496:LDJ524506 KTN524496:KTN524506 KJR524496:KJR524506 JZV524496:JZV524506 JPZ524496:JPZ524506 JGD524496:JGD524506 IWH524496:IWH524506 IML524496:IML524506 ICP524496:ICP524506 HST524496:HST524506 HIX524496:HIX524506 GZB524496:GZB524506 GPF524496:GPF524506 GFJ524496:GFJ524506 FVN524496:FVN524506 FLR524496:FLR524506 FBV524496:FBV524506 ERZ524496:ERZ524506 EID524496:EID524506 DYH524496:DYH524506 DOL524496:DOL524506 DEP524496:DEP524506 CUT524496:CUT524506 CKX524496:CKX524506 CBB524496:CBB524506 BRF524496:BRF524506 BHJ524496:BHJ524506 AXN524496:AXN524506 ANR524496:ANR524506 ADV524496:ADV524506 TZ524496:TZ524506 KD524496:KD524506 WWP458960:WWP458970 WMT458960:WMT458970 WCX458960:WCX458970 VTB458960:VTB458970 VJF458960:VJF458970 UZJ458960:UZJ458970 UPN458960:UPN458970 UFR458960:UFR458970 TVV458960:TVV458970 TLZ458960:TLZ458970 TCD458960:TCD458970 SSH458960:SSH458970 SIL458960:SIL458970 RYP458960:RYP458970 ROT458960:ROT458970 REX458960:REX458970 QVB458960:QVB458970 QLF458960:QLF458970 QBJ458960:QBJ458970 PRN458960:PRN458970 PHR458960:PHR458970 OXV458960:OXV458970 ONZ458960:ONZ458970 OED458960:OED458970 NUH458960:NUH458970 NKL458960:NKL458970 NAP458960:NAP458970 MQT458960:MQT458970 MGX458960:MGX458970 LXB458960:LXB458970 LNF458960:LNF458970 LDJ458960:LDJ458970 KTN458960:KTN458970 KJR458960:KJR458970 JZV458960:JZV458970 JPZ458960:JPZ458970 JGD458960:JGD458970 IWH458960:IWH458970 IML458960:IML458970 ICP458960:ICP458970 HST458960:HST458970 HIX458960:HIX458970 GZB458960:GZB458970 GPF458960:GPF458970 GFJ458960:GFJ458970 FVN458960:FVN458970 FLR458960:FLR458970 FBV458960:FBV458970 ERZ458960:ERZ458970 EID458960:EID458970 DYH458960:DYH458970 DOL458960:DOL458970 DEP458960:DEP458970 CUT458960:CUT458970 CKX458960:CKX458970 CBB458960:CBB458970 BRF458960:BRF458970 BHJ458960:BHJ458970 AXN458960:AXN458970 ANR458960:ANR458970 ADV458960:ADV458970 TZ458960:TZ458970 KD458960:KD458970 WWP393424:WWP393434 WMT393424:WMT393434 WCX393424:WCX393434 VTB393424:VTB393434 VJF393424:VJF393434 UZJ393424:UZJ393434 UPN393424:UPN393434 UFR393424:UFR393434 TVV393424:TVV393434 TLZ393424:TLZ393434 TCD393424:TCD393434 SSH393424:SSH393434 SIL393424:SIL393434 RYP393424:RYP393434 ROT393424:ROT393434 REX393424:REX393434 QVB393424:QVB393434 QLF393424:QLF393434 QBJ393424:QBJ393434 PRN393424:PRN393434 PHR393424:PHR393434 OXV393424:OXV393434 ONZ393424:ONZ393434 OED393424:OED393434 NUH393424:NUH393434 NKL393424:NKL393434 NAP393424:NAP393434 MQT393424:MQT393434 MGX393424:MGX393434 LXB393424:LXB393434 LNF393424:LNF393434 LDJ393424:LDJ393434 KTN393424:KTN393434 KJR393424:KJR393434 JZV393424:JZV393434 JPZ393424:JPZ393434 JGD393424:JGD393434 IWH393424:IWH393434 IML393424:IML393434 ICP393424:ICP393434 HST393424:HST393434 HIX393424:HIX393434 GZB393424:GZB393434 GPF393424:GPF393434 GFJ393424:GFJ393434 FVN393424:FVN393434 FLR393424:FLR393434 FBV393424:FBV393434 ERZ393424:ERZ393434 EID393424:EID393434 DYH393424:DYH393434 DOL393424:DOL393434 DEP393424:DEP393434 CUT393424:CUT393434 CKX393424:CKX393434 CBB393424:CBB393434 BRF393424:BRF393434 BHJ393424:BHJ393434 AXN393424:AXN393434 ANR393424:ANR393434 ADV393424:ADV393434 TZ393424:TZ393434 KD393424:KD393434 WWP327888:WWP327898 WMT327888:WMT327898 WCX327888:WCX327898 VTB327888:VTB327898 VJF327888:VJF327898 UZJ327888:UZJ327898 UPN327888:UPN327898 UFR327888:UFR327898 TVV327888:TVV327898 TLZ327888:TLZ327898 TCD327888:TCD327898 SSH327888:SSH327898 SIL327888:SIL327898 RYP327888:RYP327898 ROT327888:ROT327898 REX327888:REX327898 QVB327888:QVB327898 QLF327888:QLF327898 QBJ327888:QBJ327898 PRN327888:PRN327898 PHR327888:PHR327898 OXV327888:OXV327898 ONZ327888:ONZ327898 OED327888:OED327898 NUH327888:NUH327898 NKL327888:NKL327898 NAP327888:NAP327898 MQT327888:MQT327898 MGX327888:MGX327898 LXB327888:LXB327898 LNF327888:LNF327898 LDJ327888:LDJ327898 KTN327888:KTN327898 KJR327888:KJR327898 JZV327888:JZV327898 JPZ327888:JPZ327898 JGD327888:JGD327898 IWH327888:IWH327898 IML327888:IML327898 ICP327888:ICP327898 HST327888:HST327898 HIX327888:HIX327898 GZB327888:GZB327898 GPF327888:GPF327898 GFJ327888:GFJ327898 FVN327888:FVN327898 FLR327888:FLR327898 FBV327888:FBV327898 ERZ327888:ERZ327898 EID327888:EID327898 DYH327888:DYH327898 DOL327888:DOL327898 DEP327888:DEP327898 CUT327888:CUT327898 CKX327888:CKX327898 CBB327888:CBB327898 BRF327888:BRF327898 BHJ327888:BHJ327898 AXN327888:AXN327898 ANR327888:ANR327898 ADV327888:ADV327898 TZ327888:TZ327898 KD327888:KD327898 WWP262352:WWP262362 WMT262352:WMT262362 WCX262352:WCX262362 VTB262352:VTB262362 VJF262352:VJF262362 UZJ262352:UZJ262362 UPN262352:UPN262362 UFR262352:UFR262362 TVV262352:TVV262362 TLZ262352:TLZ262362 TCD262352:TCD262362 SSH262352:SSH262362 SIL262352:SIL262362 RYP262352:RYP262362 ROT262352:ROT262362 REX262352:REX262362 QVB262352:QVB262362 QLF262352:QLF262362 QBJ262352:QBJ262362 PRN262352:PRN262362 PHR262352:PHR262362 OXV262352:OXV262362 ONZ262352:ONZ262362 OED262352:OED262362 NUH262352:NUH262362 NKL262352:NKL262362 NAP262352:NAP262362 MQT262352:MQT262362 MGX262352:MGX262362 LXB262352:LXB262362 LNF262352:LNF262362 LDJ262352:LDJ262362 KTN262352:KTN262362 KJR262352:KJR262362 JZV262352:JZV262362 JPZ262352:JPZ262362 JGD262352:JGD262362 IWH262352:IWH262362 IML262352:IML262362 ICP262352:ICP262362 HST262352:HST262362 HIX262352:HIX262362 GZB262352:GZB262362 GPF262352:GPF262362 GFJ262352:GFJ262362 FVN262352:FVN262362 FLR262352:FLR262362 FBV262352:FBV262362 ERZ262352:ERZ262362 EID262352:EID262362 DYH262352:DYH262362 DOL262352:DOL262362 DEP262352:DEP262362 CUT262352:CUT262362 CKX262352:CKX262362 CBB262352:CBB262362 BRF262352:BRF262362 BHJ262352:BHJ262362 AXN262352:AXN262362 ANR262352:ANR262362 ADV262352:ADV262362 TZ262352:TZ262362 KD262352:KD262362 WWP196816:WWP196826 WMT196816:WMT196826 WCX196816:WCX196826 VTB196816:VTB196826 VJF196816:VJF196826 UZJ196816:UZJ196826 UPN196816:UPN196826 UFR196816:UFR196826 TVV196816:TVV196826 TLZ196816:TLZ196826 TCD196816:TCD196826 SSH196816:SSH196826 SIL196816:SIL196826 RYP196816:RYP196826 ROT196816:ROT196826 REX196816:REX196826 QVB196816:QVB196826 QLF196816:QLF196826 QBJ196816:QBJ196826 PRN196816:PRN196826 PHR196816:PHR196826 OXV196816:OXV196826 ONZ196816:ONZ196826 OED196816:OED196826 NUH196816:NUH196826 NKL196816:NKL196826 NAP196816:NAP196826 MQT196816:MQT196826 MGX196816:MGX196826 LXB196816:LXB196826 LNF196816:LNF196826 LDJ196816:LDJ196826 KTN196816:KTN196826 KJR196816:KJR196826 JZV196816:JZV196826 JPZ196816:JPZ196826 JGD196816:JGD196826 IWH196816:IWH196826 IML196816:IML196826 ICP196816:ICP196826 HST196816:HST196826 HIX196816:HIX196826 GZB196816:GZB196826 GPF196816:GPF196826 GFJ196816:GFJ196826 FVN196816:FVN196826 FLR196816:FLR196826 FBV196816:FBV196826 ERZ196816:ERZ196826 EID196816:EID196826 DYH196816:DYH196826 DOL196816:DOL196826 DEP196816:DEP196826 CUT196816:CUT196826 CKX196816:CKX196826 CBB196816:CBB196826 BRF196816:BRF196826 BHJ196816:BHJ196826 AXN196816:AXN196826 ANR196816:ANR196826 ADV196816:ADV196826 TZ196816:TZ196826 KD196816:KD196826 WWP131280:WWP131290 WMT131280:WMT131290 WCX131280:WCX131290 VTB131280:VTB131290 VJF131280:VJF131290 UZJ131280:UZJ131290 UPN131280:UPN131290 UFR131280:UFR131290 TVV131280:TVV131290 TLZ131280:TLZ131290 TCD131280:TCD131290 SSH131280:SSH131290 SIL131280:SIL131290 RYP131280:RYP131290 ROT131280:ROT131290 REX131280:REX131290 QVB131280:QVB131290 QLF131280:QLF131290 QBJ131280:QBJ131290 PRN131280:PRN131290 PHR131280:PHR131290 OXV131280:OXV131290 ONZ131280:ONZ131290 OED131280:OED131290 NUH131280:NUH131290 NKL131280:NKL131290 NAP131280:NAP131290 MQT131280:MQT131290 MGX131280:MGX131290 LXB131280:LXB131290 LNF131280:LNF131290 LDJ131280:LDJ131290 KTN131280:KTN131290 KJR131280:KJR131290 JZV131280:JZV131290 JPZ131280:JPZ131290 JGD131280:JGD131290 IWH131280:IWH131290 IML131280:IML131290 ICP131280:ICP131290 HST131280:HST131290 HIX131280:HIX131290 GZB131280:GZB131290 GPF131280:GPF131290 GFJ131280:GFJ131290 FVN131280:FVN131290 FLR131280:FLR131290 FBV131280:FBV131290 ERZ131280:ERZ131290 EID131280:EID131290 DYH131280:DYH131290 DOL131280:DOL131290 DEP131280:DEP131290 CUT131280:CUT131290 CKX131280:CKX131290 CBB131280:CBB131290 BRF131280:BRF131290 BHJ131280:BHJ131290 AXN131280:AXN131290 ANR131280:ANR131290 ADV131280:ADV131290 TZ131280:TZ131290 KD131280:KD131290 WWP65744:WWP65754 WMT65744:WMT65754 WCX65744:WCX65754 VTB65744:VTB65754 VJF65744:VJF65754 UZJ65744:UZJ65754 UPN65744:UPN65754 UFR65744:UFR65754 TVV65744:TVV65754 TLZ65744:TLZ65754 TCD65744:TCD65754 SSH65744:SSH65754 SIL65744:SIL65754 RYP65744:RYP65754 ROT65744:ROT65754 REX65744:REX65754 QVB65744:QVB65754 QLF65744:QLF65754 QBJ65744:QBJ65754 PRN65744:PRN65754 PHR65744:PHR65754 OXV65744:OXV65754 ONZ65744:ONZ65754 OED65744:OED65754 NUH65744:NUH65754 NKL65744:NKL65754 NAP65744:NAP65754 MQT65744:MQT65754 MGX65744:MGX65754 LXB65744:LXB65754 LNF65744:LNF65754 LDJ65744:LDJ65754 KTN65744:KTN65754 KJR65744:KJR65754 JZV65744:JZV65754 JPZ65744:JPZ65754 JGD65744:JGD65754 IWH65744:IWH65754 IML65744:IML65754 ICP65744:ICP65754 HST65744:HST65754 HIX65744:HIX65754 GZB65744:GZB65754 GPF65744:GPF65754 GFJ65744:GFJ65754 FVN65744:FVN65754 FLR65744:FLR65754 FBV65744:FBV65754 ERZ65744:ERZ65754 EID65744:EID65754 DYH65744:DYH65754 DOL65744:DOL65754 DEP65744:DEP65754 CUT65744:CUT65754 CKX65744:CKX65754 CBB65744:CBB65754 BRF65744:BRF65754 BHJ65744:BHJ65754 AXN65744:AXN65754 ANR65744:ANR65754 ADV65744:ADV65754 TZ65744:TZ65754 KD65744:KD65754 N65767:O65777 N131303:O131313 N196839:O196849 N262375:O262385 N327911:O327921 N393447:O393457 N458983:O458993 N524519:O524529 N590055:O590065 N655591:O655601 N721127:O721137 N786663:O786673 N852199:O852209 N917735:O917745 N983271:O983281 JR8:JR246 TN8:TN246 ADJ8:ADJ246 ANF8:ANF246 AXB8:AXB246 BGX8:BGX246 BQT8:BQT246 CAP8:CAP246 CKL8:CKL246 CUH8:CUH246 DED8:DED246 DNZ8:DNZ246 DXV8:DXV246 EHR8:EHR246 ERN8:ERN246 FBJ8:FBJ246 FLF8:FLF246 FVB8:FVB246 GEX8:GEX246 GOT8:GOT246 GYP8:GYP246 HIL8:HIL246 HSH8:HSH246 ICD8:ICD246 ILZ8:ILZ246 IVV8:IVV246 JFR8:JFR246 JPN8:JPN246 JZJ8:JZJ246 KJF8:KJF246 KTB8:KTB246 LCX8:LCX246 LMT8:LMT246 LWP8:LWP246 MGL8:MGL246 MQH8:MQH246 NAD8:NAD246 NJZ8:NJZ246 NTV8:NTV246 ODR8:ODR246 ONN8:ONN246 OXJ8:OXJ246 PHF8:PHF246 PRB8:PRB246 QAX8:QAX246 QKT8:QKT246 QUP8:QUP246 REL8:REL246 ROH8:ROH246 RYD8:RYD246 SHZ8:SHZ246 SRV8:SRV246 TBR8:TBR246 TLN8:TLN246 TVJ8:TVJ246 UFF8:UFF246 UPB8:UPB246 UYX8:UYX246 VIT8:VIT246 VSP8:VSP246 WCL8:WCL246 WMH8:WMH246 WWD8:WWD246" xr:uid="{F19AD898-E0EC-4E1C-BF6B-17BD171E3626}">
      <formula1>#REF!</formula1>
    </dataValidation>
    <dataValidation type="list" showInputMessage="1" showErrorMessage="1" sqref="WWV983248:WWV983258 JX8:JX246 WWJ8:WWJ246 WMN8:WMN246 WCR8:WCR246 VSV8:VSV246 VIZ8:VIZ246 UZD8:UZD246 UPH8:UPH246 UFL8:UFL246 TVP8:TVP246 TLT8:TLT246 TBX8:TBX246 SSB8:SSB246 SIF8:SIF246 RYJ8:RYJ246 RON8:RON246 RER8:RER246 QUV8:QUV246 QKZ8:QKZ246 QBD8:QBD246 PRH8:PRH246 PHL8:PHL246 OXP8:OXP246 ONT8:ONT246 ODX8:ODX246 NUB8:NUB246 NKF8:NKF246 NAJ8:NAJ246 MQN8:MQN246 MGR8:MGR246 LWV8:LWV246 LMZ8:LMZ246 LDD8:LDD246 KTH8:KTH246 KJL8:KJL246 JZP8:JZP246 JPT8:JPT246 JFX8:JFX246 IWB8:IWB246 IMF8:IMF246 ICJ8:ICJ246 HSN8:HSN246 HIR8:HIR246 GYV8:GYV246 GOZ8:GOZ246 GFD8:GFD246 FVH8:FVH246 FLL8:FLL246 FBP8:FBP246 ERT8:ERT246 EHX8:EHX246 DYB8:DYB246 DOF8:DOF246 DEJ8:DEJ246 CUN8:CUN246 CKR8:CKR246 CAV8:CAV246 BQZ8:BQZ246 BHD8:BHD246 AXH8:AXH246 ANL8:ANL246 ADP8:ADP246 TT8:TT246 WDD983248:WDD983258 VTH983248:VTH983258 VJL983248:VJL983258 UZP983248:UZP983258 UPT983248:UPT983258 UFX983248:UFX983258 TWB983248:TWB983258 TMF983248:TMF983258 TCJ983248:TCJ983258 SSN983248:SSN983258 SIR983248:SIR983258 RYV983248:RYV983258 ROZ983248:ROZ983258 RFD983248:RFD983258 QVH983248:QVH983258 QLL983248:QLL983258 QBP983248:QBP983258 PRT983248:PRT983258 PHX983248:PHX983258 OYB983248:OYB983258 OOF983248:OOF983258 OEJ983248:OEJ983258 NUN983248:NUN983258 NKR983248:NKR983258 NAV983248:NAV983258 MQZ983248:MQZ983258 MHD983248:MHD983258 LXH983248:LXH983258 LNL983248:LNL983258 LDP983248:LDP983258 KTT983248:KTT983258 KJX983248:KJX983258 KAB983248:KAB983258 JQF983248:JQF983258 JGJ983248:JGJ983258 IWN983248:IWN983258 IMR983248:IMR983258 ICV983248:ICV983258 HSZ983248:HSZ983258 HJD983248:HJD983258 GZH983248:GZH983258 GPL983248:GPL983258 GFP983248:GFP983258 FVT983248:FVT983258 FLX983248:FLX983258 FCB983248:FCB983258 ESF983248:ESF983258 EIJ983248:EIJ983258 DYN983248:DYN983258 DOR983248:DOR983258 DEV983248:DEV983258 CUZ983248:CUZ983258 CLD983248:CLD983258 CBH983248:CBH983258 BRL983248:BRL983258 BHP983248:BHP983258 AXT983248:AXT983258 ANX983248:ANX983258 AEB983248:AEB983258 UF983248:UF983258 KJ983248:KJ983258 V983271:V983281 WWV917712:WWV917722 WMZ917712:WMZ917722 WDD917712:WDD917722 VTH917712:VTH917722 VJL917712:VJL917722 UZP917712:UZP917722 UPT917712:UPT917722 UFX917712:UFX917722 TWB917712:TWB917722 TMF917712:TMF917722 TCJ917712:TCJ917722 SSN917712:SSN917722 SIR917712:SIR917722 RYV917712:RYV917722 ROZ917712:ROZ917722 RFD917712:RFD917722 QVH917712:QVH917722 QLL917712:QLL917722 QBP917712:QBP917722 PRT917712:PRT917722 PHX917712:PHX917722 OYB917712:OYB917722 OOF917712:OOF917722 OEJ917712:OEJ917722 NUN917712:NUN917722 NKR917712:NKR917722 NAV917712:NAV917722 MQZ917712:MQZ917722 MHD917712:MHD917722 LXH917712:LXH917722 LNL917712:LNL917722 LDP917712:LDP917722 KTT917712:KTT917722 KJX917712:KJX917722 KAB917712:KAB917722 JQF917712:JQF917722 JGJ917712:JGJ917722 IWN917712:IWN917722 IMR917712:IMR917722 ICV917712:ICV917722 HSZ917712:HSZ917722 HJD917712:HJD917722 GZH917712:GZH917722 GPL917712:GPL917722 GFP917712:GFP917722 FVT917712:FVT917722 FLX917712:FLX917722 FCB917712:FCB917722 ESF917712:ESF917722 EIJ917712:EIJ917722 DYN917712:DYN917722 DOR917712:DOR917722 DEV917712:DEV917722 CUZ917712:CUZ917722 CLD917712:CLD917722 CBH917712:CBH917722 BRL917712:BRL917722 BHP917712:BHP917722 AXT917712:AXT917722 ANX917712:ANX917722 AEB917712:AEB917722 UF917712:UF917722 KJ917712:KJ917722 V917735:V917745 WWV852176:WWV852186 WMZ852176:WMZ852186 WDD852176:WDD852186 VTH852176:VTH852186 VJL852176:VJL852186 UZP852176:UZP852186 UPT852176:UPT852186 UFX852176:UFX852186 TWB852176:TWB852186 TMF852176:TMF852186 TCJ852176:TCJ852186 SSN852176:SSN852186 SIR852176:SIR852186 RYV852176:RYV852186 ROZ852176:ROZ852186 RFD852176:RFD852186 QVH852176:QVH852186 QLL852176:QLL852186 QBP852176:QBP852186 PRT852176:PRT852186 PHX852176:PHX852186 OYB852176:OYB852186 OOF852176:OOF852186 OEJ852176:OEJ852186 NUN852176:NUN852186 NKR852176:NKR852186 NAV852176:NAV852186 MQZ852176:MQZ852186 MHD852176:MHD852186 LXH852176:LXH852186 LNL852176:LNL852186 LDP852176:LDP852186 KTT852176:KTT852186 KJX852176:KJX852186 KAB852176:KAB852186 JQF852176:JQF852186 JGJ852176:JGJ852186 IWN852176:IWN852186 IMR852176:IMR852186 ICV852176:ICV852186 HSZ852176:HSZ852186 HJD852176:HJD852186 GZH852176:GZH852186 GPL852176:GPL852186 GFP852176:GFP852186 FVT852176:FVT852186 FLX852176:FLX852186 FCB852176:FCB852186 ESF852176:ESF852186 EIJ852176:EIJ852186 DYN852176:DYN852186 DOR852176:DOR852186 DEV852176:DEV852186 CUZ852176:CUZ852186 CLD852176:CLD852186 CBH852176:CBH852186 BRL852176:BRL852186 BHP852176:BHP852186 AXT852176:AXT852186 ANX852176:ANX852186 AEB852176:AEB852186 UF852176:UF852186 KJ852176:KJ852186 V852199:V852209 WWV786640:WWV786650 WMZ786640:WMZ786650 WDD786640:WDD786650 VTH786640:VTH786650 VJL786640:VJL786650 UZP786640:UZP786650 UPT786640:UPT786650 UFX786640:UFX786650 TWB786640:TWB786650 TMF786640:TMF786650 TCJ786640:TCJ786650 SSN786640:SSN786650 SIR786640:SIR786650 RYV786640:RYV786650 ROZ786640:ROZ786650 RFD786640:RFD786650 QVH786640:QVH786650 QLL786640:QLL786650 QBP786640:QBP786650 PRT786640:PRT786650 PHX786640:PHX786650 OYB786640:OYB786650 OOF786640:OOF786650 OEJ786640:OEJ786650 NUN786640:NUN786650 NKR786640:NKR786650 NAV786640:NAV786650 MQZ786640:MQZ786650 MHD786640:MHD786650 LXH786640:LXH786650 LNL786640:LNL786650 LDP786640:LDP786650 KTT786640:KTT786650 KJX786640:KJX786650 KAB786640:KAB786650 JQF786640:JQF786650 JGJ786640:JGJ786650 IWN786640:IWN786650 IMR786640:IMR786650 ICV786640:ICV786650 HSZ786640:HSZ786650 HJD786640:HJD786650 GZH786640:GZH786650 GPL786640:GPL786650 GFP786640:GFP786650 FVT786640:FVT786650 FLX786640:FLX786650 FCB786640:FCB786650 ESF786640:ESF786650 EIJ786640:EIJ786650 DYN786640:DYN786650 DOR786640:DOR786650 DEV786640:DEV786650 CUZ786640:CUZ786650 CLD786640:CLD786650 CBH786640:CBH786650 BRL786640:BRL786650 BHP786640:BHP786650 AXT786640:AXT786650 ANX786640:ANX786650 AEB786640:AEB786650 UF786640:UF786650 KJ786640:KJ786650 V786663:V786673 WWV721104:WWV721114 WMZ721104:WMZ721114 WDD721104:WDD721114 VTH721104:VTH721114 VJL721104:VJL721114 UZP721104:UZP721114 UPT721104:UPT721114 UFX721104:UFX721114 TWB721104:TWB721114 TMF721104:TMF721114 TCJ721104:TCJ721114 SSN721104:SSN721114 SIR721104:SIR721114 RYV721104:RYV721114 ROZ721104:ROZ721114 RFD721104:RFD721114 QVH721104:QVH721114 QLL721104:QLL721114 QBP721104:QBP721114 PRT721104:PRT721114 PHX721104:PHX721114 OYB721104:OYB721114 OOF721104:OOF721114 OEJ721104:OEJ721114 NUN721104:NUN721114 NKR721104:NKR721114 NAV721104:NAV721114 MQZ721104:MQZ721114 MHD721104:MHD721114 LXH721104:LXH721114 LNL721104:LNL721114 LDP721104:LDP721114 KTT721104:KTT721114 KJX721104:KJX721114 KAB721104:KAB721114 JQF721104:JQF721114 JGJ721104:JGJ721114 IWN721104:IWN721114 IMR721104:IMR721114 ICV721104:ICV721114 HSZ721104:HSZ721114 HJD721104:HJD721114 GZH721104:GZH721114 GPL721104:GPL721114 GFP721104:GFP721114 FVT721104:FVT721114 FLX721104:FLX721114 FCB721104:FCB721114 ESF721104:ESF721114 EIJ721104:EIJ721114 DYN721104:DYN721114 DOR721104:DOR721114 DEV721104:DEV721114 CUZ721104:CUZ721114 CLD721104:CLD721114 CBH721104:CBH721114 BRL721104:BRL721114 BHP721104:BHP721114 AXT721104:AXT721114 ANX721104:ANX721114 AEB721104:AEB721114 UF721104:UF721114 KJ721104:KJ721114 V721127:V721137 WWV655568:WWV655578 WMZ655568:WMZ655578 WDD655568:WDD655578 VTH655568:VTH655578 VJL655568:VJL655578 UZP655568:UZP655578 UPT655568:UPT655578 UFX655568:UFX655578 TWB655568:TWB655578 TMF655568:TMF655578 TCJ655568:TCJ655578 SSN655568:SSN655578 SIR655568:SIR655578 RYV655568:RYV655578 ROZ655568:ROZ655578 RFD655568:RFD655578 QVH655568:QVH655578 QLL655568:QLL655578 QBP655568:QBP655578 PRT655568:PRT655578 PHX655568:PHX655578 OYB655568:OYB655578 OOF655568:OOF655578 OEJ655568:OEJ655578 NUN655568:NUN655578 NKR655568:NKR655578 NAV655568:NAV655578 MQZ655568:MQZ655578 MHD655568:MHD655578 LXH655568:LXH655578 LNL655568:LNL655578 LDP655568:LDP655578 KTT655568:KTT655578 KJX655568:KJX655578 KAB655568:KAB655578 JQF655568:JQF655578 JGJ655568:JGJ655578 IWN655568:IWN655578 IMR655568:IMR655578 ICV655568:ICV655578 HSZ655568:HSZ655578 HJD655568:HJD655578 GZH655568:GZH655578 GPL655568:GPL655578 GFP655568:GFP655578 FVT655568:FVT655578 FLX655568:FLX655578 FCB655568:FCB655578 ESF655568:ESF655578 EIJ655568:EIJ655578 DYN655568:DYN655578 DOR655568:DOR655578 DEV655568:DEV655578 CUZ655568:CUZ655578 CLD655568:CLD655578 CBH655568:CBH655578 BRL655568:BRL655578 BHP655568:BHP655578 AXT655568:AXT655578 ANX655568:ANX655578 AEB655568:AEB655578 UF655568:UF655578 KJ655568:KJ655578 V655591:V655601 WWV590032:WWV590042 WMZ590032:WMZ590042 WDD590032:WDD590042 VTH590032:VTH590042 VJL590032:VJL590042 UZP590032:UZP590042 UPT590032:UPT590042 UFX590032:UFX590042 TWB590032:TWB590042 TMF590032:TMF590042 TCJ590032:TCJ590042 SSN590032:SSN590042 SIR590032:SIR590042 RYV590032:RYV590042 ROZ590032:ROZ590042 RFD590032:RFD590042 QVH590032:QVH590042 QLL590032:QLL590042 QBP590032:QBP590042 PRT590032:PRT590042 PHX590032:PHX590042 OYB590032:OYB590042 OOF590032:OOF590042 OEJ590032:OEJ590042 NUN590032:NUN590042 NKR590032:NKR590042 NAV590032:NAV590042 MQZ590032:MQZ590042 MHD590032:MHD590042 LXH590032:LXH590042 LNL590032:LNL590042 LDP590032:LDP590042 KTT590032:KTT590042 KJX590032:KJX590042 KAB590032:KAB590042 JQF590032:JQF590042 JGJ590032:JGJ590042 IWN590032:IWN590042 IMR590032:IMR590042 ICV590032:ICV590042 HSZ590032:HSZ590042 HJD590032:HJD590042 GZH590032:GZH590042 GPL590032:GPL590042 GFP590032:GFP590042 FVT590032:FVT590042 FLX590032:FLX590042 FCB590032:FCB590042 ESF590032:ESF590042 EIJ590032:EIJ590042 DYN590032:DYN590042 DOR590032:DOR590042 DEV590032:DEV590042 CUZ590032:CUZ590042 CLD590032:CLD590042 CBH590032:CBH590042 BRL590032:BRL590042 BHP590032:BHP590042 AXT590032:AXT590042 ANX590032:ANX590042 AEB590032:AEB590042 UF590032:UF590042 KJ590032:KJ590042 V590055:V590065 WWV524496:WWV524506 WMZ524496:WMZ524506 WDD524496:WDD524506 VTH524496:VTH524506 VJL524496:VJL524506 UZP524496:UZP524506 UPT524496:UPT524506 UFX524496:UFX524506 TWB524496:TWB524506 TMF524496:TMF524506 TCJ524496:TCJ524506 SSN524496:SSN524506 SIR524496:SIR524506 RYV524496:RYV524506 ROZ524496:ROZ524506 RFD524496:RFD524506 QVH524496:QVH524506 QLL524496:QLL524506 QBP524496:QBP524506 PRT524496:PRT524506 PHX524496:PHX524506 OYB524496:OYB524506 OOF524496:OOF524506 OEJ524496:OEJ524506 NUN524496:NUN524506 NKR524496:NKR524506 NAV524496:NAV524506 MQZ524496:MQZ524506 MHD524496:MHD524506 LXH524496:LXH524506 LNL524496:LNL524506 LDP524496:LDP524506 KTT524496:KTT524506 KJX524496:KJX524506 KAB524496:KAB524506 JQF524496:JQF524506 JGJ524496:JGJ524506 IWN524496:IWN524506 IMR524496:IMR524506 ICV524496:ICV524506 HSZ524496:HSZ524506 HJD524496:HJD524506 GZH524496:GZH524506 GPL524496:GPL524506 GFP524496:GFP524506 FVT524496:FVT524506 FLX524496:FLX524506 FCB524496:FCB524506 ESF524496:ESF524506 EIJ524496:EIJ524506 DYN524496:DYN524506 DOR524496:DOR524506 DEV524496:DEV524506 CUZ524496:CUZ524506 CLD524496:CLD524506 CBH524496:CBH524506 BRL524496:BRL524506 BHP524496:BHP524506 AXT524496:AXT524506 ANX524496:ANX524506 AEB524496:AEB524506 UF524496:UF524506 KJ524496:KJ524506 V524519:V524529 WWV458960:WWV458970 WMZ458960:WMZ458970 WDD458960:WDD458970 VTH458960:VTH458970 VJL458960:VJL458970 UZP458960:UZP458970 UPT458960:UPT458970 UFX458960:UFX458970 TWB458960:TWB458970 TMF458960:TMF458970 TCJ458960:TCJ458970 SSN458960:SSN458970 SIR458960:SIR458970 RYV458960:RYV458970 ROZ458960:ROZ458970 RFD458960:RFD458970 QVH458960:QVH458970 QLL458960:QLL458970 QBP458960:QBP458970 PRT458960:PRT458970 PHX458960:PHX458970 OYB458960:OYB458970 OOF458960:OOF458970 OEJ458960:OEJ458970 NUN458960:NUN458970 NKR458960:NKR458970 NAV458960:NAV458970 MQZ458960:MQZ458970 MHD458960:MHD458970 LXH458960:LXH458970 LNL458960:LNL458970 LDP458960:LDP458970 KTT458960:KTT458970 KJX458960:KJX458970 KAB458960:KAB458970 JQF458960:JQF458970 JGJ458960:JGJ458970 IWN458960:IWN458970 IMR458960:IMR458970 ICV458960:ICV458970 HSZ458960:HSZ458970 HJD458960:HJD458970 GZH458960:GZH458970 GPL458960:GPL458970 GFP458960:GFP458970 FVT458960:FVT458970 FLX458960:FLX458970 FCB458960:FCB458970 ESF458960:ESF458970 EIJ458960:EIJ458970 DYN458960:DYN458970 DOR458960:DOR458970 DEV458960:DEV458970 CUZ458960:CUZ458970 CLD458960:CLD458970 CBH458960:CBH458970 BRL458960:BRL458970 BHP458960:BHP458970 AXT458960:AXT458970 ANX458960:ANX458970 AEB458960:AEB458970 UF458960:UF458970 KJ458960:KJ458970 V458983:V458993 WWV393424:WWV393434 WMZ393424:WMZ393434 WDD393424:WDD393434 VTH393424:VTH393434 VJL393424:VJL393434 UZP393424:UZP393434 UPT393424:UPT393434 UFX393424:UFX393434 TWB393424:TWB393434 TMF393424:TMF393434 TCJ393424:TCJ393434 SSN393424:SSN393434 SIR393424:SIR393434 RYV393424:RYV393434 ROZ393424:ROZ393434 RFD393424:RFD393434 QVH393424:QVH393434 QLL393424:QLL393434 QBP393424:QBP393434 PRT393424:PRT393434 PHX393424:PHX393434 OYB393424:OYB393434 OOF393424:OOF393434 OEJ393424:OEJ393434 NUN393424:NUN393434 NKR393424:NKR393434 NAV393424:NAV393434 MQZ393424:MQZ393434 MHD393424:MHD393434 LXH393424:LXH393434 LNL393424:LNL393434 LDP393424:LDP393434 KTT393424:KTT393434 KJX393424:KJX393434 KAB393424:KAB393434 JQF393424:JQF393434 JGJ393424:JGJ393434 IWN393424:IWN393434 IMR393424:IMR393434 ICV393424:ICV393434 HSZ393424:HSZ393434 HJD393424:HJD393434 GZH393424:GZH393434 GPL393424:GPL393434 GFP393424:GFP393434 FVT393424:FVT393434 FLX393424:FLX393434 FCB393424:FCB393434 ESF393424:ESF393434 EIJ393424:EIJ393434 DYN393424:DYN393434 DOR393424:DOR393434 DEV393424:DEV393434 CUZ393424:CUZ393434 CLD393424:CLD393434 CBH393424:CBH393434 BRL393424:BRL393434 BHP393424:BHP393434 AXT393424:AXT393434 ANX393424:ANX393434 AEB393424:AEB393434 UF393424:UF393434 KJ393424:KJ393434 V393447:V393457 WWV327888:WWV327898 WMZ327888:WMZ327898 WDD327888:WDD327898 VTH327888:VTH327898 VJL327888:VJL327898 UZP327888:UZP327898 UPT327888:UPT327898 UFX327888:UFX327898 TWB327888:TWB327898 TMF327888:TMF327898 TCJ327888:TCJ327898 SSN327888:SSN327898 SIR327888:SIR327898 RYV327888:RYV327898 ROZ327888:ROZ327898 RFD327888:RFD327898 QVH327888:QVH327898 QLL327888:QLL327898 QBP327888:QBP327898 PRT327888:PRT327898 PHX327888:PHX327898 OYB327888:OYB327898 OOF327888:OOF327898 OEJ327888:OEJ327898 NUN327888:NUN327898 NKR327888:NKR327898 NAV327888:NAV327898 MQZ327888:MQZ327898 MHD327888:MHD327898 LXH327888:LXH327898 LNL327888:LNL327898 LDP327888:LDP327898 KTT327888:KTT327898 KJX327888:KJX327898 KAB327888:KAB327898 JQF327888:JQF327898 JGJ327888:JGJ327898 IWN327888:IWN327898 IMR327888:IMR327898 ICV327888:ICV327898 HSZ327888:HSZ327898 HJD327888:HJD327898 GZH327888:GZH327898 GPL327888:GPL327898 GFP327888:GFP327898 FVT327888:FVT327898 FLX327888:FLX327898 FCB327888:FCB327898 ESF327888:ESF327898 EIJ327888:EIJ327898 DYN327888:DYN327898 DOR327888:DOR327898 DEV327888:DEV327898 CUZ327888:CUZ327898 CLD327888:CLD327898 CBH327888:CBH327898 BRL327888:BRL327898 BHP327888:BHP327898 AXT327888:AXT327898 ANX327888:ANX327898 AEB327888:AEB327898 UF327888:UF327898 KJ327888:KJ327898 V327911:V327921 WWV262352:WWV262362 WMZ262352:WMZ262362 WDD262352:WDD262362 VTH262352:VTH262362 VJL262352:VJL262362 UZP262352:UZP262362 UPT262352:UPT262362 UFX262352:UFX262362 TWB262352:TWB262362 TMF262352:TMF262362 TCJ262352:TCJ262362 SSN262352:SSN262362 SIR262352:SIR262362 RYV262352:RYV262362 ROZ262352:ROZ262362 RFD262352:RFD262362 QVH262352:QVH262362 QLL262352:QLL262362 QBP262352:QBP262362 PRT262352:PRT262362 PHX262352:PHX262362 OYB262352:OYB262362 OOF262352:OOF262362 OEJ262352:OEJ262362 NUN262352:NUN262362 NKR262352:NKR262362 NAV262352:NAV262362 MQZ262352:MQZ262362 MHD262352:MHD262362 LXH262352:LXH262362 LNL262352:LNL262362 LDP262352:LDP262362 KTT262352:KTT262362 KJX262352:KJX262362 KAB262352:KAB262362 JQF262352:JQF262362 JGJ262352:JGJ262362 IWN262352:IWN262362 IMR262352:IMR262362 ICV262352:ICV262362 HSZ262352:HSZ262362 HJD262352:HJD262362 GZH262352:GZH262362 GPL262352:GPL262362 GFP262352:GFP262362 FVT262352:FVT262362 FLX262352:FLX262362 FCB262352:FCB262362 ESF262352:ESF262362 EIJ262352:EIJ262362 DYN262352:DYN262362 DOR262352:DOR262362 DEV262352:DEV262362 CUZ262352:CUZ262362 CLD262352:CLD262362 CBH262352:CBH262362 BRL262352:BRL262362 BHP262352:BHP262362 AXT262352:AXT262362 ANX262352:ANX262362 AEB262352:AEB262362 UF262352:UF262362 KJ262352:KJ262362 V262375:V262385 WWV196816:WWV196826 WMZ196816:WMZ196826 WDD196816:WDD196826 VTH196816:VTH196826 VJL196816:VJL196826 UZP196816:UZP196826 UPT196816:UPT196826 UFX196816:UFX196826 TWB196816:TWB196826 TMF196816:TMF196826 TCJ196816:TCJ196826 SSN196816:SSN196826 SIR196816:SIR196826 RYV196816:RYV196826 ROZ196816:ROZ196826 RFD196816:RFD196826 QVH196816:QVH196826 QLL196816:QLL196826 QBP196816:QBP196826 PRT196816:PRT196826 PHX196816:PHX196826 OYB196816:OYB196826 OOF196816:OOF196826 OEJ196816:OEJ196826 NUN196816:NUN196826 NKR196816:NKR196826 NAV196816:NAV196826 MQZ196816:MQZ196826 MHD196816:MHD196826 LXH196816:LXH196826 LNL196816:LNL196826 LDP196816:LDP196826 KTT196816:KTT196826 KJX196816:KJX196826 KAB196816:KAB196826 JQF196816:JQF196826 JGJ196816:JGJ196826 IWN196816:IWN196826 IMR196816:IMR196826 ICV196816:ICV196826 HSZ196816:HSZ196826 HJD196816:HJD196826 GZH196816:GZH196826 GPL196816:GPL196826 GFP196816:GFP196826 FVT196816:FVT196826 FLX196816:FLX196826 FCB196816:FCB196826 ESF196816:ESF196826 EIJ196816:EIJ196826 DYN196816:DYN196826 DOR196816:DOR196826 DEV196816:DEV196826 CUZ196816:CUZ196826 CLD196816:CLD196826 CBH196816:CBH196826 BRL196816:BRL196826 BHP196816:BHP196826 AXT196816:AXT196826 ANX196816:ANX196826 AEB196816:AEB196826 UF196816:UF196826 KJ196816:KJ196826 V196839:V196849 WWV131280:WWV131290 WMZ131280:WMZ131290 WDD131280:WDD131290 VTH131280:VTH131290 VJL131280:VJL131290 UZP131280:UZP131290 UPT131280:UPT131290 UFX131280:UFX131290 TWB131280:TWB131290 TMF131280:TMF131290 TCJ131280:TCJ131290 SSN131280:SSN131290 SIR131280:SIR131290 RYV131280:RYV131290 ROZ131280:ROZ131290 RFD131280:RFD131290 QVH131280:QVH131290 QLL131280:QLL131290 QBP131280:QBP131290 PRT131280:PRT131290 PHX131280:PHX131290 OYB131280:OYB131290 OOF131280:OOF131290 OEJ131280:OEJ131290 NUN131280:NUN131290 NKR131280:NKR131290 NAV131280:NAV131290 MQZ131280:MQZ131290 MHD131280:MHD131290 LXH131280:LXH131290 LNL131280:LNL131290 LDP131280:LDP131290 KTT131280:KTT131290 KJX131280:KJX131290 KAB131280:KAB131290 JQF131280:JQF131290 JGJ131280:JGJ131290 IWN131280:IWN131290 IMR131280:IMR131290 ICV131280:ICV131290 HSZ131280:HSZ131290 HJD131280:HJD131290 GZH131280:GZH131290 GPL131280:GPL131290 GFP131280:GFP131290 FVT131280:FVT131290 FLX131280:FLX131290 FCB131280:FCB131290 ESF131280:ESF131290 EIJ131280:EIJ131290 DYN131280:DYN131290 DOR131280:DOR131290 DEV131280:DEV131290 CUZ131280:CUZ131290 CLD131280:CLD131290 CBH131280:CBH131290 BRL131280:BRL131290 BHP131280:BHP131290 AXT131280:AXT131290 ANX131280:ANX131290 AEB131280:AEB131290 UF131280:UF131290 KJ131280:KJ131290 V131303:V131313 WWV65744:WWV65754 WMZ65744:WMZ65754 WDD65744:WDD65754 VTH65744:VTH65754 VJL65744:VJL65754 UZP65744:UZP65754 UPT65744:UPT65754 UFX65744:UFX65754 TWB65744:TWB65754 TMF65744:TMF65754 TCJ65744:TCJ65754 SSN65744:SSN65754 SIR65744:SIR65754 RYV65744:RYV65754 ROZ65744:ROZ65754 RFD65744:RFD65754 QVH65744:QVH65754 QLL65744:QLL65754 QBP65744:QBP65754 PRT65744:PRT65754 PHX65744:PHX65754 OYB65744:OYB65754 OOF65744:OOF65754 OEJ65744:OEJ65754 NUN65744:NUN65754 NKR65744:NKR65754 NAV65744:NAV65754 MQZ65744:MQZ65754 MHD65744:MHD65754 LXH65744:LXH65754 LNL65744:LNL65754 LDP65744:LDP65754 KTT65744:KTT65754 KJX65744:KJX65754 KAB65744:KAB65754 JQF65744:JQF65754 JGJ65744:JGJ65754 IWN65744:IWN65754 IMR65744:IMR65754 ICV65744:ICV65754 HSZ65744:HSZ65754 HJD65744:HJD65754 GZH65744:GZH65754 GPL65744:GPL65754 GFP65744:GFP65754 FVT65744:FVT65754 FLX65744:FLX65754 FCB65744:FCB65754 ESF65744:ESF65754 EIJ65744:EIJ65754 DYN65744:DYN65754 DOR65744:DOR65754 DEV65744:DEV65754 CUZ65744:CUZ65754 CLD65744:CLD65754 CBH65744:CBH65754 BRL65744:BRL65754 BHP65744:BHP65754 AXT65744:AXT65754 ANX65744:ANX65754 AEB65744:AEB65754 UF65744:UF65754 KJ65744:KJ65754 V65767:V65777 WMZ983248:WMZ983258" xr:uid="{B455CED8-7F1A-4D34-B1F8-821AC0C08A78}">
      <formula1>$T$258:$T$272</formula1>
    </dataValidation>
    <dataValidation type="list" showInputMessage="1" showErrorMessage="1" sqref="WWU983248:WWU983258 TS8:TS246 ADO8:ADO246 ANK8:ANK246 AXG8:AXG246 BHC8:BHC246 BQY8:BQY246 CAU8:CAU246 CKQ8:CKQ246 CUM8:CUM246 DEI8:DEI246 DOE8:DOE246 DYA8:DYA246 EHW8:EHW246 ERS8:ERS246 FBO8:FBO246 FLK8:FLK246 FVG8:FVG246 GFC8:GFC246 GOY8:GOY246 GYU8:GYU246 HIQ8:HIQ246 HSM8:HSM246 ICI8:ICI246 IME8:IME246 IWA8:IWA246 JFW8:JFW246 JPS8:JPS246 JZO8:JZO246 KJK8:KJK246 KTG8:KTG246 LDC8:LDC246 LMY8:LMY246 LWU8:LWU246 MGQ8:MGQ246 MQM8:MQM246 NAI8:NAI246 NKE8:NKE246 NUA8:NUA246 ODW8:ODW246 ONS8:ONS246 OXO8:OXO246 PHK8:PHK246 PRG8:PRG246 QBC8:QBC246 QKY8:QKY246 QUU8:QUU246 REQ8:REQ246 ROM8:ROM246 RYI8:RYI246 SIE8:SIE246 SSA8:SSA246 TBW8:TBW246 TLS8:TLS246 TVO8:TVO246 UFK8:UFK246 UPG8:UPG246 UZC8:UZC246 VIY8:VIY246 VSU8:VSU246 WCQ8:WCQ246 WMM8:WMM246 WWI8:WWI246 JW8:JW246 KI65744:KI65754 UE65744:UE65754 AEA65744:AEA65754 ANW65744:ANW65754 AXS65744:AXS65754 BHO65744:BHO65754 BRK65744:BRK65754 CBG65744:CBG65754 CLC65744:CLC65754 CUY65744:CUY65754 DEU65744:DEU65754 DOQ65744:DOQ65754 DYM65744:DYM65754 EII65744:EII65754 ESE65744:ESE65754 FCA65744:FCA65754 FLW65744:FLW65754 FVS65744:FVS65754 GFO65744:GFO65754 GPK65744:GPK65754 GZG65744:GZG65754 HJC65744:HJC65754 HSY65744:HSY65754 ICU65744:ICU65754 IMQ65744:IMQ65754 IWM65744:IWM65754 JGI65744:JGI65754 JQE65744:JQE65754 KAA65744:KAA65754 KJW65744:KJW65754 KTS65744:KTS65754 LDO65744:LDO65754 LNK65744:LNK65754 LXG65744:LXG65754 MHC65744:MHC65754 MQY65744:MQY65754 NAU65744:NAU65754 NKQ65744:NKQ65754 NUM65744:NUM65754 OEI65744:OEI65754 OOE65744:OOE65754 OYA65744:OYA65754 PHW65744:PHW65754 PRS65744:PRS65754 QBO65744:QBO65754 QLK65744:QLK65754 QVG65744:QVG65754 RFC65744:RFC65754 ROY65744:ROY65754 RYU65744:RYU65754 SIQ65744:SIQ65754 SSM65744:SSM65754 TCI65744:TCI65754 TME65744:TME65754 TWA65744:TWA65754 UFW65744:UFW65754 UPS65744:UPS65754 UZO65744:UZO65754 VJK65744:VJK65754 VTG65744:VTG65754 WDC65744:WDC65754 WMY65744:WMY65754 WWU65744:WWU65754 U131303:U131313 KI131280:KI131290 UE131280:UE131290 AEA131280:AEA131290 ANW131280:ANW131290 AXS131280:AXS131290 BHO131280:BHO131290 BRK131280:BRK131290 CBG131280:CBG131290 CLC131280:CLC131290 CUY131280:CUY131290 DEU131280:DEU131290 DOQ131280:DOQ131290 DYM131280:DYM131290 EII131280:EII131290 ESE131280:ESE131290 FCA131280:FCA131290 FLW131280:FLW131290 FVS131280:FVS131290 GFO131280:GFO131290 GPK131280:GPK131290 GZG131280:GZG131290 HJC131280:HJC131290 HSY131280:HSY131290 ICU131280:ICU131290 IMQ131280:IMQ131290 IWM131280:IWM131290 JGI131280:JGI131290 JQE131280:JQE131290 KAA131280:KAA131290 KJW131280:KJW131290 KTS131280:KTS131290 LDO131280:LDO131290 LNK131280:LNK131290 LXG131280:LXG131290 MHC131280:MHC131290 MQY131280:MQY131290 NAU131280:NAU131290 NKQ131280:NKQ131290 NUM131280:NUM131290 OEI131280:OEI131290 OOE131280:OOE131290 OYA131280:OYA131290 PHW131280:PHW131290 PRS131280:PRS131290 QBO131280:QBO131290 QLK131280:QLK131290 QVG131280:QVG131290 RFC131280:RFC131290 ROY131280:ROY131290 RYU131280:RYU131290 SIQ131280:SIQ131290 SSM131280:SSM131290 TCI131280:TCI131290 TME131280:TME131290 TWA131280:TWA131290 UFW131280:UFW131290 UPS131280:UPS131290 UZO131280:UZO131290 VJK131280:VJK131290 VTG131280:VTG131290 WDC131280:WDC131290 WMY131280:WMY131290 WWU131280:WWU131290 U196839:U196849 KI196816:KI196826 UE196816:UE196826 AEA196816:AEA196826 ANW196816:ANW196826 AXS196816:AXS196826 BHO196816:BHO196826 BRK196816:BRK196826 CBG196816:CBG196826 CLC196816:CLC196826 CUY196816:CUY196826 DEU196816:DEU196826 DOQ196816:DOQ196826 DYM196816:DYM196826 EII196816:EII196826 ESE196816:ESE196826 FCA196816:FCA196826 FLW196816:FLW196826 FVS196816:FVS196826 GFO196816:GFO196826 GPK196816:GPK196826 GZG196816:GZG196826 HJC196816:HJC196826 HSY196816:HSY196826 ICU196816:ICU196826 IMQ196816:IMQ196826 IWM196816:IWM196826 JGI196816:JGI196826 JQE196816:JQE196826 KAA196816:KAA196826 KJW196816:KJW196826 KTS196816:KTS196826 LDO196816:LDO196826 LNK196816:LNK196826 LXG196816:LXG196826 MHC196816:MHC196826 MQY196816:MQY196826 NAU196816:NAU196826 NKQ196816:NKQ196826 NUM196816:NUM196826 OEI196816:OEI196826 OOE196816:OOE196826 OYA196816:OYA196826 PHW196816:PHW196826 PRS196816:PRS196826 QBO196816:QBO196826 QLK196816:QLK196826 QVG196816:QVG196826 RFC196816:RFC196826 ROY196816:ROY196826 RYU196816:RYU196826 SIQ196816:SIQ196826 SSM196816:SSM196826 TCI196816:TCI196826 TME196816:TME196826 TWA196816:TWA196826 UFW196816:UFW196826 UPS196816:UPS196826 UZO196816:UZO196826 VJK196816:VJK196826 VTG196816:VTG196826 WDC196816:WDC196826 WMY196816:WMY196826 WWU196816:WWU196826 U262375:U262385 KI262352:KI262362 UE262352:UE262362 AEA262352:AEA262362 ANW262352:ANW262362 AXS262352:AXS262362 BHO262352:BHO262362 BRK262352:BRK262362 CBG262352:CBG262362 CLC262352:CLC262362 CUY262352:CUY262362 DEU262352:DEU262362 DOQ262352:DOQ262362 DYM262352:DYM262362 EII262352:EII262362 ESE262352:ESE262362 FCA262352:FCA262362 FLW262352:FLW262362 FVS262352:FVS262362 GFO262352:GFO262362 GPK262352:GPK262362 GZG262352:GZG262362 HJC262352:HJC262362 HSY262352:HSY262362 ICU262352:ICU262362 IMQ262352:IMQ262362 IWM262352:IWM262362 JGI262352:JGI262362 JQE262352:JQE262362 KAA262352:KAA262362 KJW262352:KJW262362 KTS262352:KTS262362 LDO262352:LDO262362 LNK262352:LNK262362 LXG262352:LXG262362 MHC262352:MHC262362 MQY262352:MQY262362 NAU262352:NAU262362 NKQ262352:NKQ262362 NUM262352:NUM262362 OEI262352:OEI262362 OOE262352:OOE262362 OYA262352:OYA262362 PHW262352:PHW262362 PRS262352:PRS262362 QBO262352:QBO262362 QLK262352:QLK262362 QVG262352:QVG262362 RFC262352:RFC262362 ROY262352:ROY262362 RYU262352:RYU262362 SIQ262352:SIQ262362 SSM262352:SSM262362 TCI262352:TCI262362 TME262352:TME262362 TWA262352:TWA262362 UFW262352:UFW262362 UPS262352:UPS262362 UZO262352:UZO262362 VJK262352:VJK262362 VTG262352:VTG262362 WDC262352:WDC262362 WMY262352:WMY262362 WWU262352:WWU262362 U327911:U327921 KI327888:KI327898 UE327888:UE327898 AEA327888:AEA327898 ANW327888:ANW327898 AXS327888:AXS327898 BHO327888:BHO327898 BRK327888:BRK327898 CBG327888:CBG327898 CLC327888:CLC327898 CUY327888:CUY327898 DEU327888:DEU327898 DOQ327888:DOQ327898 DYM327888:DYM327898 EII327888:EII327898 ESE327888:ESE327898 FCA327888:FCA327898 FLW327888:FLW327898 FVS327888:FVS327898 GFO327888:GFO327898 GPK327888:GPK327898 GZG327888:GZG327898 HJC327888:HJC327898 HSY327888:HSY327898 ICU327888:ICU327898 IMQ327888:IMQ327898 IWM327888:IWM327898 JGI327888:JGI327898 JQE327888:JQE327898 KAA327888:KAA327898 KJW327888:KJW327898 KTS327888:KTS327898 LDO327888:LDO327898 LNK327888:LNK327898 LXG327888:LXG327898 MHC327888:MHC327898 MQY327888:MQY327898 NAU327888:NAU327898 NKQ327888:NKQ327898 NUM327888:NUM327898 OEI327888:OEI327898 OOE327888:OOE327898 OYA327888:OYA327898 PHW327888:PHW327898 PRS327888:PRS327898 QBO327888:QBO327898 QLK327888:QLK327898 QVG327888:QVG327898 RFC327888:RFC327898 ROY327888:ROY327898 RYU327888:RYU327898 SIQ327888:SIQ327898 SSM327888:SSM327898 TCI327888:TCI327898 TME327888:TME327898 TWA327888:TWA327898 UFW327888:UFW327898 UPS327888:UPS327898 UZO327888:UZO327898 VJK327888:VJK327898 VTG327888:VTG327898 WDC327888:WDC327898 WMY327888:WMY327898 WWU327888:WWU327898 U393447:U393457 KI393424:KI393434 UE393424:UE393434 AEA393424:AEA393434 ANW393424:ANW393434 AXS393424:AXS393434 BHO393424:BHO393434 BRK393424:BRK393434 CBG393424:CBG393434 CLC393424:CLC393434 CUY393424:CUY393434 DEU393424:DEU393434 DOQ393424:DOQ393434 DYM393424:DYM393434 EII393424:EII393434 ESE393424:ESE393434 FCA393424:FCA393434 FLW393424:FLW393434 FVS393424:FVS393434 GFO393424:GFO393434 GPK393424:GPK393434 GZG393424:GZG393434 HJC393424:HJC393434 HSY393424:HSY393434 ICU393424:ICU393434 IMQ393424:IMQ393434 IWM393424:IWM393434 JGI393424:JGI393434 JQE393424:JQE393434 KAA393424:KAA393434 KJW393424:KJW393434 KTS393424:KTS393434 LDO393424:LDO393434 LNK393424:LNK393434 LXG393424:LXG393434 MHC393424:MHC393434 MQY393424:MQY393434 NAU393424:NAU393434 NKQ393424:NKQ393434 NUM393424:NUM393434 OEI393424:OEI393434 OOE393424:OOE393434 OYA393424:OYA393434 PHW393424:PHW393434 PRS393424:PRS393434 QBO393424:QBO393434 QLK393424:QLK393434 QVG393424:QVG393434 RFC393424:RFC393434 ROY393424:ROY393434 RYU393424:RYU393434 SIQ393424:SIQ393434 SSM393424:SSM393434 TCI393424:TCI393434 TME393424:TME393434 TWA393424:TWA393434 UFW393424:UFW393434 UPS393424:UPS393434 UZO393424:UZO393434 VJK393424:VJK393434 VTG393424:VTG393434 WDC393424:WDC393434 WMY393424:WMY393434 WWU393424:WWU393434 U458983:U458993 KI458960:KI458970 UE458960:UE458970 AEA458960:AEA458970 ANW458960:ANW458970 AXS458960:AXS458970 BHO458960:BHO458970 BRK458960:BRK458970 CBG458960:CBG458970 CLC458960:CLC458970 CUY458960:CUY458970 DEU458960:DEU458970 DOQ458960:DOQ458970 DYM458960:DYM458970 EII458960:EII458970 ESE458960:ESE458970 FCA458960:FCA458970 FLW458960:FLW458970 FVS458960:FVS458970 GFO458960:GFO458970 GPK458960:GPK458970 GZG458960:GZG458970 HJC458960:HJC458970 HSY458960:HSY458970 ICU458960:ICU458970 IMQ458960:IMQ458970 IWM458960:IWM458970 JGI458960:JGI458970 JQE458960:JQE458970 KAA458960:KAA458970 KJW458960:KJW458970 KTS458960:KTS458970 LDO458960:LDO458970 LNK458960:LNK458970 LXG458960:LXG458970 MHC458960:MHC458970 MQY458960:MQY458970 NAU458960:NAU458970 NKQ458960:NKQ458970 NUM458960:NUM458970 OEI458960:OEI458970 OOE458960:OOE458970 OYA458960:OYA458970 PHW458960:PHW458970 PRS458960:PRS458970 QBO458960:QBO458970 QLK458960:QLK458970 QVG458960:QVG458970 RFC458960:RFC458970 ROY458960:ROY458970 RYU458960:RYU458970 SIQ458960:SIQ458970 SSM458960:SSM458970 TCI458960:TCI458970 TME458960:TME458970 TWA458960:TWA458970 UFW458960:UFW458970 UPS458960:UPS458970 UZO458960:UZO458970 VJK458960:VJK458970 VTG458960:VTG458970 WDC458960:WDC458970 WMY458960:WMY458970 WWU458960:WWU458970 U524519:U524529 KI524496:KI524506 UE524496:UE524506 AEA524496:AEA524506 ANW524496:ANW524506 AXS524496:AXS524506 BHO524496:BHO524506 BRK524496:BRK524506 CBG524496:CBG524506 CLC524496:CLC524506 CUY524496:CUY524506 DEU524496:DEU524506 DOQ524496:DOQ524506 DYM524496:DYM524506 EII524496:EII524506 ESE524496:ESE524506 FCA524496:FCA524506 FLW524496:FLW524506 FVS524496:FVS524506 GFO524496:GFO524506 GPK524496:GPK524506 GZG524496:GZG524506 HJC524496:HJC524506 HSY524496:HSY524506 ICU524496:ICU524506 IMQ524496:IMQ524506 IWM524496:IWM524506 JGI524496:JGI524506 JQE524496:JQE524506 KAA524496:KAA524506 KJW524496:KJW524506 KTS524496:KTS524506 LDO524496:LDO524506 LNK524496:LNK524506 LXG524496:LXG524506 MHC524496:MHC524506 MQY524496:MQY524506 NAU524496:NAU524506 NKQ524496:NKQ524506 NUM524496:NUM524506 OEI524496:OEI524506 OOE524496:OOE524506 OYA524496:OYA524506 PHW524496:PHW524506 PRS524496:PRS524506 QBO524496:QBO524506 QLK524496:QLK524506 QVG524496:QVG524506 RFC524496:RFC524506 ROY524496:ROY524506 RYU524496:RYU524506 SIQ524496:SIQ524506 SSM524496:SSM524506 TCI524496:TCI524506 TME524496:TME524506 TWA524496:TWA524506 UFW524496:UFW524506 UPS524496:UPS524506 UZO524496:UZO524506 VJK524496:VJK524506 VTG524496:VTG524506 WDC524496:WDC524506 WMY524496:WMY524506 WWU524496:WWU524506 U590055:U590065 KI590032:KI590042 UE590032:UE590042 AEA590032:AEA590042 ANW590032:ANW590042 AXS590032:AXS590042 BHO590032:BHO590042 BRK590032:BRK590042 CBG590032:CBG590042 CLC590032:CLC590042 CUY590032:CUY590042 DEU590032:DEU590042 DOQ590032:DOQ590042 DYM590032:DYM590042 EII590032:EII590042 ESE590032:ESE590042 FCA590032:FCA590042 FLW590032:FLW590042 FVS590032:FVS590042 GFO590032:GFO590042 GPK590032:GPK590042 GZG590032:GZG590042 HJC590032:HJC590042 HSY590032:HSY590042 ICU590032:ICU590042 IMQ590032:IMQ590042 IWM590032:IWM590042 JGI590032:JGI590042 JQE590032:JQE590042 KAA590032:KAA590042 KJW590032:KJW590042 KTS590032:KTS590042 LDO590032:LDO590042 LNK590032:LNK590042 LXG590032:LXG590042 MHC590032:MHC590042 MQY590032:MQY590042 NAU590032:NAU590042 NKQ590032:NKQ590042 NUM590032:NUM590042 OEI590032:OEI590042 OOE590032:OOE590042 OYA590032:OYA590042 PHW590032:PHW590042 PRS590032:PRS590042 QBO590032:QBO590042 QLK590032:QLK590042 QVG590032:QVG590042 RFC590032:RFC590042 ROY590032:ROY590042 RYU590032:RYU590042 SIQ590032:SIQ590042 SSM590032:SSM590042 TCI590032:TCI590042 TME590032:TME590042 TWA590032:TWA590042 UFW590032:UFW590042 UPS590032:UPS590042 UZO590032:UZO590042 VJK590032:VJK590042 VTG590032:VTG590042 WDC590032:WDC590042 WMY590032:WMY590042 WWU590032:WWU590042 U655591:U655601 KI655568:KI655578 UE655568:UE655578 AEA655568:AEA655578 ANW655568:ANW655578 AXS655568:AXS655578 BHO655568:BHO655578 BRK655568:BRK655578 CBG655568:CBG655578 CLC655568:CLC655578 CUY655568:CUY655578 DEU655568:DEU655578 DOQ655568:DOQ655578 DYM655568:DYM655578 EII655568:EII655578 ESE655568:ESE655578 FCA655568:FCA655578 FLW655568:FLW655578 FVS655568:FVS655578 GFO655568:GFO655578 GPK655568:GPK655578 GZG655568:GZG655578 HJC655568:HJC655578 HSY655568:HSY655578 ICU655568:ICU655578 IMQ655568:IMQ655578 IWM655568:IWM655578 JGI655568:JGI655578 JQE655568:JQE655578 KAA655568:KAA655578 KJW655568:KJW655578 KTS655568:KTS655578 LDO655568:LDO655578 LNK655568:LNK655578 LXG655568:LXG655578 MHC655568:MHC655578 MQY655568:MQY655578 NAU655568:NAU655578 NKQ655568:NKQ655578 NUM655568:NUM655578 OEI655568:OEI655578 OOE655568:OOE655578 OYA655568:OYA655578 PHW655568:PHW655578 PRS655568:PRS655578 QBO655568:QBO655578 QLK655568:QLK655578 QVG655568:QVG655578 RFC655568:RFC655578 ROY655568:ROY655578 RYU655568:RYU655578 SIQ655568:SIQ655578 SSM655568:SSM655578 TCI655568:TCI655578 TME655568:TME655578 TWA655568:TWA655578 UFW655568:UFW655578 UPS655568:UPS655578 UZO655568:UZO655578 VJK655568:VJK655578 VTG655568:VTG655578 WDC655568:WDC655578 WMY655568:WMY655578 WWU655568:WWU655578 U721127:U721137 KI721104:KI721114 UE721104:UE721114 AEA721104:AEA721114 ANW721104:ANW721114 AXS721104:AXS721114 BHO721104:BHO721114 BRK721104:BRK721114 CBG721104:CBG721114 CLC721104:CLC721114 CUY721104:CUY721114 DEU721104:DEU721114 DOQ721104:DOQ721114 DYM721104:DYM721114 EII721104:EII721114 ESE721104:ESE721114 FCA721104:FCA721114 FLW721104:FLW721114 FVS721104:FVS721114 GFO721104:GFO721114 GPK721104:GPK721114 GZG721104:GZG721114 HJC721104:HJC721114 HSY721104:HSY721114 ICU721104:ICU721114 IMQ721104:IMQ721114 IWM721104:IWM721114 JGI721104:JGI721114 JQE721104:JQE721114 KAA721104:KAA721114 KJW721104:KJW721114 KTS721104:KTS721114 LDO721104:LDO721114 LNK721104:LNK721114 LXG721104:LXG721114 MHC721104:MHC721114 MQY721104:MQY721114 NAU721104:NAU721114 NKQ721104:NKQ721114 NUM721104:NUM721114 OEI721104:OEI721114 OOE721104:OOE721114 OYA721104:OYA721114 PHW721104:PHW721114 PRS721104:PRS721114 QBO721104:QBO721114 QLK721104:QLK721114 QVG721104:QVG721114 RFC721104:RFC721114 ROY721104:ROY721114 RYU721104:RYU721114 SIQ721104:SIQ721114 SSM721104:SSM721114 TCI721104:TCI721114 TME721104:TME721114 TWA721104:TWA721114 UFW721104:UFW721114 UPS721104:UPS721114 UZO721104:UZO721114 VJK721104:VJK721114 VTG721104:VTG721114 WDC721104:WDC721114 WMY721104:WMY721114 WWU721104:WWU721114 U786663:U786673 KI786640:KI786650 UE786640:UE786650 AEA786640:AEA786650 ANW786640:ANW786650 AXS786640:AXS786650 BHO786640:BHO786650 BRK786640:BRK786650 CBG786640:CBG786650 CLC786640:CLC786650 CUY786640:CUY786650 DEU786640:DEU786650 DOQ786640:DOQ786650 DYM786640:DYM786650 EII786640:EII786650 ESE786640:ESE786650 FCA786640:FCA786650 FLW786640:FLW786650 FVS786640:FVS786650 GFO786640:GFO786650 GPK786640:GPK786650 GZG786640:GZG786650 HJC786640:HJC786650 HSY786640:HSY786650 ICU786640:ICU786650 IMQ786640:IMQ786650 IWM786640:IWM786650 JGI786640:JGI786650 JQE786640:JQE786650 KAA786640:KAA786650 KJW786640:KJW786650 KTS786640:KTS786650 LDO786640:LDO786650 LNK786640:LNK786650 LXG786640:LXG786650 MHC786640:MHC786650 MQY786640:MQY786650 NAU786640:NAU786650 NKQ786640:NKQ786650 NUM786640:NUM786650 OEI786640:OEI786650 OOE786640:OOE786650 OYA786640:OYA786650 PHW786640:PHW786650 PRS786640:PRS786650 QBO786640:QBO786650 QLK786640:QLK786650 QVG786640:QVG786650 RFC786640:RFC786650 ROY786640:ROY786650 RYU786640:RYU786650 SIQ786640:SIQ786650 SSM786640:SSM786650 TCI786640:TCI786650 TME786640:TME786650 TWA786640:TWA786650 UFW786640:UFW786650 UPS786640:UPS786650 UZO786640:UZO786650 VJK786640:VJK786650 VTG786640:VTG786650 WDC786640:WDC786650 WMY786640:WMY786650 WWU786640:WWU786650 U852199:U852209 KI852176:KI852186 UE852176:UE852186 AEA852176:AEA852186 ANW852176:ANW852186 AXS852176:AXS852186 BHO852176:BHO852186 BRK852176:BRK852186 CBG852176:CBG852186 CLC852176:CLC852186 CUY852176:CUY852186 DEU852176:DEU852186 DOQ852176:DOQ852186 DYM852176:DYM852186 EII852176:EII852186 ESE852176:ESE852186 FCA852176:FCA852186 FLW852176:FLW852186 FVS852176:FVS852186 GFO852176:GFO852186 GPK852176:GPK852186 GZG852176:GZG852186 HJC852176:HJC852186 HSY852176:HSY852186 ICU852176:ICU852186 IMQ852176:IMQ852186 IWM852176:IWM852186 JGI852176:JGI852186 JQE852176:JQE852186 KAA852176:KAA852186 KJW852176:KJW852186 KTS852176:KTS852186 LDO852176:LDO852186 LNK852176:LNK852186 LXG852176:LXG852186 MHC852176:MHC852186 MQY852176:MQY852186 NAU852176:NAU852186 NKQ852176:NKQ852186 NUM852176:NUM852186 OEI852176:OEI852186 OOE852176:OOE852186 OYA852176:OYA852186 PHW852176:PHW852186 PRS852176:PRS852186 QBO852176:QBO852186 QLK852176:QLK852186 QVG852176:QVG852186 RFC852176:RFC852186 ROY852176:ROY852186 RYU852176:RYU852186 SIQ852176:SIQ852186 SSM852176:SSM852186 TCI852176:TCI852186 TME852176:TME852186 TWA852176:TWA852186 UFW852176:UFW852186 UPS852176:UPS852186 UZO852176:UZO852186 VJK852176:VJK852186 VTG852176:VTG852186 WDC852176:WDC852186 WMY852176:WMY852186 WWU852176:WWU852186 U917735:U917745 KI917712:KI917722 UE917712:UE917722 AEA917712:AEA917722 ANW917712:ANW917722 AXS917712:AXS917722 BHO917712:BHO917722 BRK917712:BRK917722 CBG917712:CBG917722 CLC917712:CLC917722 CUY917712:CUY917722 DEU917712:DEU917722 DOQ917712:DOQ917722 DYM917712:DYM917722 EII917712:EII917722 ESE917712:ESE917722 FCA917712:FCA917722 FLW917712:FLW917722 FVS917712:FVS917722 GFO917712:GFO917722 GPK917712:GPK917722 GZG917712:GZG917722 HJC917712:HJC917722 HSY917712:HSY917722 ICU917712:ICU917722 IMQ917712:IMQ917722 IWM917712:IWM917722 JGI917712:JGI917722 JQE917712:JQE917722 KAA917712:KAA917722 KJW917712:KJW917722 KTS917712:KTS917722 LDO917712:LDO917722 LNK917712:LNK917722 LXG917712:LXG917722 MHC917712:MHC917722 MQY917712:MQY917722 NAU917712:NAU917722 NKQ917712:NKQ917722 NUM917712:NUM917722 OEI917712:OEI917722 OOE917712:OOE917722 OYA917712:OYA917722 PHW917712:PHW917722 PRS917712:PRS917722 QBO917712:QBO917722 QLK917712:QLK917722 QVG917712:QVG917722 RFC917712:RFC917722 ROY917712:ROY917722 RYU917712:RYU917722 SIQ917712:SIQ917722 SSM917712:SSM917722 TCI917712:TCI917722 TME917712:TME917722 TWA917712:TWA917722 UFW917712:UFW917722 UPS917712:UPS917722 UZO917712:UZO917722 VJK917712:VJK917722 VTG917712:VTG917722 WDC917712:WDC917722 WMY917712:WMY917722 WWU917712:WWU917722 U983271:U983281 KI983248:KI983258 UE983248:UE983258 AEA983248:AEA983258 ANW983248:ANW983258 AXS983248:AXS983258 BHO983248:BHO983258 BRK983248:BRK983258 CBG983248:CBG983258 CLC983248:CLC983258 CUY983248:CUY983258 DEU983248:DEU983258 DOQ983248:DOQ983258 DYM983248:DYM983258 EII983248:EII983258 ESE983248:ESE983258 FCA983248:FCA983258 FLW983248:FLW983258 FVS983248:FVS983258 GFO983248:GFO983258 GPK983248:GPK983258 GZG983248:GZG983258 HJC983248:HJC983258 HSY983248:HSY983258 ICU983248:ICU983258 IMQ983248:IMQ983258 IWM983248:IWM983258 JGI983248:JGI983258 JQE983248:JQE983258 KAA983248:KAA983258 KJW983248:KJW983258 KTS983248:KTS983258 LDO983248:LDO983258 LNK983248:LNK983258 LXG983248:LXG983258 MHC983248:MHC983258 MQY983248:MQY983258 NAU983248:NAU983258 NKQ983248:NKQ983258 NUM983248:NUM983258 OEI983248:OEI983258 OOE983248:OOE983258 OYA983248:OYA983258 PHW983248:PHW983258 PRS983248:PRS983258 QBO983248:QBO983258 QLK983248:QLK983258 QVG983248:QVG983258 RFC983248:RFC983258 ROY983248:ROY983258 RYU983248:RYU983258 SIQ983248:SIQ983258 SSM983248:SSM983258 TCI983248:TCI983258 TME983248:TME983258 TWA983248:TWA983258 UFW983248:UFW983258 UPS983248:UPS983258 UZO983248:UZO983258 VJK983248:VJK983258 VTG983248:VTG983258 WDC983248:WDC983258 WMY983248:WMY983258 U65767:U65777" xr:uid="{D2F05AC0-DBAD-4B45-BE79-1B4AAF49CF1B}">
      <formula1>$U$258:$U$311</formula1>
    </dataValidation>
    <dataValidation type="list" showInputMessage="1" showErrorMessage="1" sqref="T65767:T65777 TR8:TR246 ADN8:ADN246 ANJ8:ANJ246 AXF8:AXF246 BHB8:BHB246 BQX8:BQX246 CAT8:CAT246 CKP8:CKP246 CUL8:CUL246 DEH8:DEH246 DOD8:DOD246 DXZ8:DXZ246 EHV8:EHV246 ERR8:ERR246 FBN8:FBN246 FLJ8:FLJ246 FVF8:FVF246 GFB8:GFB246 GOX8:GOX246 GYT8:GYT246 HIP8:HIP246 HSL8:HSL246 ICH8:ICH246 IMD8:IMD246 IVZ8:IVZ246 JFV8:JFV246 JPR8:JPR246 JZN8:JZN246 KJJ8:KJJ246 KTF8:KTF246 LDB8:LDB246 LMX8:LMX246 LWT8:LWT246 MGP8:MGP246 MQL8:MQL246 NAH8:NAH246 NKD8:NKD246 NTZ8:NTZ246 ODV8:ODV246 ONR8:ONR246 OXN8:OXN246 PHJ8:PHJ246 PRF8:PRF246 QBB8:QBB246 QKX8:QKX246 QUT8:QUT246 REP8:REP246 ROL8:ROL246 RYH8:RYH246 SID8:SID246 SRZ8:SRZ246 TBV8:TBV246 TLR8:TLR246 TVN8:TVN246 UFJ8:UFJ246 UPF8:UPF246 UZB8:UZB246 VIX8:VIX246 VST8:VST246 WCP8:WCP246 WML8:WML246 WWH8:WWH246 JV8:JV246 UD65744:UD65754 ADZ65744:ADZ65754 ANV65744:ANV65754 AXR65744:AXR65754 BHN65744:BHN65754 BRJ65744:BRJ65754 CBF65744:CBF65754 CLB65744:CLB65754 CUX65744:CUX65754 DET65744:DET65754 DOP65744:DOP65754 DYL65744:DYL65754 EIH65744:EIH65754 ESD65744:ESD65754 FBZ65744:FBZ65754 FLV65744:FLV65754 FVR65744:FVR65754 GFN65744:GFN65754 GPJ65744:GPJ65754 GZF65744:GZF65754 HJB65744:HJB65754 HSX65744:HSX65754 ICT65744:ICT65754 IMP65744:IMP65754 IWL65744:IWL65754 JGH65744:JGH65754 JQD65744:JQD65754 JZZ65744:JZZ65754 KJV65744:KJV65754 KTR65744:KTR65754 LDN65744:LDN65754 LNJ65744:LNJ65754 LXF65744:LXF65754 MHB65744:MHB65754 MQX65744:MQX65754 NAT65744:NAT65754 NKP65744:NKP65754 NUL65744:NUL65754 OEH65744:OEH65754 OOD65744:OOD65754 OXZ65744:OXZ65754 PHV65744:PHV65754 PRR65744:PRR65754 QBN65744:QBN65754 QLJ65744:QLJ65754 QVF65744:QVF65754 RFB65744:RFB65754 ROX65744:ROX65754 RYT65744:RYT65754 SIP65744:SIP65754 SSL65744:SSL65754 TCH65744:TCH65754 TMD65744:TMD65754 TVZ65744:TVZ65754 UFV65744:UFV65754 UPR65744:UPR65754 UZN65744:UZN65754 VJJ65744:VJJ65754 VTF65744:VTF65754 WDB65744:WDB65754 WMX65744:WMX65754 WWT65744:WWT65754 T131303:T131313 KH131280:KH131290 UD131280:UD131290 ADZ131280:ADZ131290 ANV131280:ANV131290 AXR131280:AXR131290 BHN131280:BHN131290 BRJ131280:BRJ131290 CBF131280:CBF131290 CLB131280:CLB131290 CUX131280:CUX131290 DET131280:DET131290 DOP131280:DOP131290 DYL131280:DYL131290 EIH131280:EIH131290 ESD131280:ESD131290 FBZ131280:FBZ131290 FLV131280:FLV131290 FVR131280:FVR131290 GFN131280:GFN131290 GPJ131280:GPJ131290 GZF131280:GZF131290 HJB131280:HJB131290 HSX131280:HSX131290 ICT131280:ICT131290 IMP131280:IMP131290 IWL131280:IWL131290 JGH131280:JGH131290 JQD131280:JQD131290 JZZ131280:JZZ131290 KJV131280:KJV131290 KTR131280:KTR131290 LDN131280:LDN131290 LNJ131280:LNJ131290 LXF131280:LXF131290 MHB131280:MHB131290 MQX131280:MQX131290 NAT131280:NAT131290 NKP131280:NKP131290 NUL131280:NUL131290 OEH131280:OEH131290 OOD131280:OOD131290 OXZ131280:OXZ131290 PHV131280:PHV131290 PRR131280:PRR131290 QBN131280:QBN131290 QLJ131280:QLJ131290 QVF131280:QVF131290 RFB131280:RFB131290 ROX131280:ROX131290 RYT131280:RYT131290 SIP131280:SIP131290 SSL131280:SSL131290 TCH131280:TCH131290 TMD131280:TMD131290 TVZ131280:TVZ131290 UFV131280:UFV131290 UPR131280:UPR131290 UZN131280:UZN131290 VJJ131280:VJJ131290 VTF131280:VTF131290 WDB131280:WDB131290 WMX131280:WMX131290 WWT131280:WWT131290 T196839:T196849 KH196816:KH196826 UD196816:UD196826 ADZ196816:ADZ196826 ANV196816:ANV196826 AXR196816:AXR196826 BHN196816:BHN196826 BRJ196816:BRJ196826 CBF196816:CBF196826 CLB196816:CLB196826 CUX196816:CUX196826 DET196816:DET196826 DOP196816:DOP196826 DYL196816:DYL196826 EIH196816:EIH196826 ESD196816:ESD196826 FBZ196816:FBZ196826 FLV196816:FLV196826 FVR196816:FVR196826 GFN196816:GFN196826 GPJ196816:GPJ196826 GZF196816:GZF196826 HJB196816:HJB196826 HSX196816:HSX196826 ICT196816:ICT196826 IMP196816:IMP196826 IWL196816:IWL196826 JGH196816:JGH196826 JQD196816:JQD196826 JZZ196816:JZZ196826 KJV196816:KJV196826 KTR196816:KTR196826 LDN196816:LDN196826 LNJ196816:LNJ196826 LXF196816:LXF196826 MHB196816:MHB196826 MQX196816:MQX196826 NAT196816:NAT196826 NKP196816:NKP196826 NUL196816:NUL196826 OEH196816:OEH196826 OOD196816:OOD196826 OXZ196816:OXZ196826 PHV196816:PHV196826 PRR196816:PRR196826 QBN196816:QBN196826 QLJ196816:QLJ196826 QVF196816:QVF196826 RFB196816:RFB196826 ROX196816:ROX196826 RYT196816:RYT196826 SIP196816:SIP196826 SSL196816:SSL196826 TCH196816:TCH196826 TMD196816:TMD196826 TVZ196816:TVZ196826 UFV196816:UFV196826 UPR196816:UPR196826 UZN196816:UZN196826 VJJ196816:VJJ196826 VTF196816:VTF196826 WDB196816:WDB196826 WMX196816:WMX196826 WWT196816:WWT196826 T262375:T262385 KH262352:KH262362 UD262352:UD262362 ADZ262352:ADZ262362 ANV262352:ANV262362 AXR262352:AXR262362 BHN262352:BHN262362 BRJ262352:BRJ262362 CBF262352:CBF262362 CLB262352:CLB262362 CUX262352:CUX262362 DET262352:DET262362 DOP262352:DOP262362 DYL262352:DYL262362 EIH262352:EIH262362 ESD262352:ESD262362 FBZ262352:FBZ262362 FLV262352:FLV262362 FVR262352:FVR262362 GFN262352:GFN262362 GPJ262352:GPJ262362 GZF262352:GZF262362 HJB262352:HJB262362 HSX262352:HSX262362 ICT262352:ICT262362 IMP262352:IMP262362 IWL262352:IWL262362 JGH262352:JGH262362 JQD262352:JQD262362 JZZ262352:JZZ262362 KJV262352:KJV262362 KTR262352:KTR262362 LDN262352:LDN262362 LNJ262352:LNJ262362 LXF262352:LXF262362 MHB262352:MHB262362 MQX262352:MQX262362 NAT262352:NAT262362 NKP262352:NKP262362 NUL262352:NUL262362 OEH262352:OEH262362 OOD262352:OOD262362 OXZ262352:OXZ262362 PHV262352:PHV262362 PRR262352:PRR262362 QBN262352:QBN262362 QLJ262352:QLJ262362 QVF262352:QVF262362 RFB262352:RFB262362 ROX262352:ROX262362 RYT262352:RYT262362 SIP262352:SIP262362 SSL262352:SSL262362 TCH262352:TCH262362 TMD262352:TMD262362 TVZ262352:TVZ262362 UFV262352:UFV262362 UPR262352:UPR262362 UZN262352:UZN262362 VJJ262352:VJJ262362 VTF262352:VTF262362 WDB262352:WDB262362 WMX262352:WMX262362 WWT262352:WWT262362 T327911:T327921 KH327888:KH327898 UD327888:UD327898 ADZ327888:ADZ327898 ANV327888:ANV327898 AXR327888:AXR327898 BHN327888:BHN327898 BRJ327888:BRJ327898 CBF327888:CBF327898 CLB327888:CLB327898 CUX327888:CUX327898 DET327888:DET327898 DOP327888:DOP327898 DYL327888:DYL327898 EIH327888:EIH327898 ESD327888:ESD327898 FBZ327888:FBZ327898 FLV327888:FLV327898 FVR327888:FVR327898 GFN327888:GFN327898 GPJ327888:GPJ327898 GZF327888:GZF327898 HJB327888:HJB327898 HSX327888:HSX327898 ICT327888:ICT327898 IMP327888:IMP327898 IWL327888:IWL327898 JGH327888:JGH327898 JQD327888:JQD327898 JZZ327888:JZZ327898 KJV327888:KJV327898 KTR327888:KTR327898 LDN327888:LDN327898 LNJ327888:LNJ327898 LXF327888:LXF327898 MHB327888:MHB327898 MQX327888:MQX327898 NAT327888:NAT327898 NKP327888:NKP327898 NUL327888:NUL327898 OEH327888:OEH327898 OOD327888:OOD327898 OXZ327888:OXZ327898 PHV327888:PHV327898 PRR327888:PRR327898 QBN327888:QBN327898 QLJ327888:QLJ327898 QVF327888:QVF327898 RFB327888:RFB327898 ROX327888:ROX327898 RYT327888:RYT327898 SIP327888:SIP327898 SSL327888:SSL327898 TCH327888:TCH327898 TMD327888:TMD327898 TVZ327888:TVZ327898 UFV327888:UFV327898 UPR327888:UPR327898 UZN327888:UZN327898 VJJ327888:VJJ327898 VTF327888:VTF327898 WDB327888:WDB327898 WMX327888:WMX327898 WWT327888:WWT327898 T393447:T393457 KH393424:KH393434 UD393424:UD393434 ADZ393424:ADZ393434 ANV393424:ANV393434 AXR393424:AXR393434 BHN393424:BHN393434 BRJ393424:BRJ393434 CBF393424:CBF393434 CLB393424:CLB393434 CUX393424:CUX393434 DET393424:DET393434 DOP393424:DOP393434 DYL393424:DYL393434 EIH393424:EIH393434 ESD393424:ESD393434 FBZ393424:FBZ393434 FLV393424:FLV393434 FVR393424:FVR393434 GFN393424:GFN393434 GPJ393424:GPJ393434 GZF393424:GZF393434 HJB393424:HJB393434 HSX393424:HSX393434 ICT393424:ICT393434 IMP393424:IMP393434 IWL393424:IWL393434 JGH393424:JGH393434 JQD393424:JQD393434 JZZ393424:JZZ393434 KJV393424:KJV393434 KTR393424:KTR393434 LDN393424:LDN393434 LNJ393424:LNJ393434 LXF393424:LXF393434 MHB393424:MHB393434 MQX393424:MQX393434 NAT393424:NAT393434 NKP393424:NKP393434 NUL393424:NUL393434 OEH393424:OEH393434 OOD393424:OOD393434 OXZ393424:OXZ393434 PHV393424:PHV393434 PRR393424:PRR393434 QBN393424:QBN393434 QLJ393424:QLJ393434 QVF393424:QVF393434 RFB393424:RFB393434 ROX393424:ROX393434 RYT393424:RYT393434 SIP393424:SIP393434 SSL393424:SSL393434 TCH393424:TCH393434 TMD393424:TMD393434 TVZ393424:TVZ393434 UFV393424:UFV393434 UPR393424:UPR393434 UZN393424:UZN393434 VJJ393424:VJJ393434 VTF393424:VTF393434 WDB393424:WDB393434 WMX393424:WMX393434 WWT393424:WWT393434 T458983:T458993 KH458960:KH458970 UD458960:UD458970 ADZ458960:ADZ458970 ANV458960:ANV458970 AXR458960:AXR458970 BHN458960:BHN458970 BRJ458960:BRJ458970 CBF458960:CBF458970 CLB458960:CLB458970 CUX458960:CUX458970 DET458960:DET458970 DOP458960:DOP458970 DYL458960:DYL458970 EIH458960:EIH458970 ESD458960:ESD458970 FBZ458960:FBZ458970 FLV458960:FLV458970 FVR458960:FVR458970 GFN458960:GFN458970 GPJ458960:GPJ458970 GZF458960:GZF458970 HJB458960:HJB458970 HSX458960:HSX458970 ICT458960:ICT458970 IMP458960:IMP458970 IWL458960:IWL458970 JGH458960:JGH458970 JQD458960:JQD458970 JZZ458960:JZZ458970 KJV458960:KJV458970 KTR458960:KTR458970 LDN458960:LDN458970 LNJ458960:LNJ458970 LXF458960:LXF458970 MHB458960:MHB458970 MQX458960:MQX458970 NAT458960:NAT458970 NKP458960:NKP458970 NUL458960:NUL458970 OEH458960:OEH458970 OOD458960:OOD458970 OXZ458960:OXZ458970 PHV458960:PHV458970 PRR458960:PRR458970 QBN458960:QBN458970 QLJ458960:QLJ458970 QVF458960:QVF458970 RFB458960:RFB458970 ROX458960:ROX458970 RYT458960:RYT458970 SIP458960:SIP458970 SSL458960:SSL458970 TCH458960:TCH458970 TMD458960:TMD458970 TVZ458960:TVZ458970 UFV458960:UFV458970 UPR458960:UPR458970 UZN458960:UZN458970 VJJ458960:VJJ458970 VTF458960:VTF458970 WDB458960:WDB458970 WMX458960:WMX458970 WWT458960:WWT458970 T524519:T524529 KH524496:KH524506 UD524496:UD524506 ADZ524496:ADZ524506 ANV524496:ANV524506 AXR524496:AXR524506 BHN524496:BHN524506 BRJ524496:BRJ524506 CBF524496:CBF524506 CLB524496:CLB524506 CUX524496:CUX524506 DET524496:DET524506 DOP524496:DOP524506 DYL524496:DYL524506 EIH524496:EIH524506 ESD524496:ESD524506 FBZ524496:FBZ524506 FLV524496:FLV524506 FVR524496:FVR524506 GFN524496:GFN524506 GPJ524496:GPJ524506 GZF524496:GZF524506 HJB524496:HJB524506 HSX524496:HSX524506 ICT524496:ICT524506 IMP524496:IMP524506 IWL524496:IWL524506 JGH524496:JGH524506 JQD524496:JQD524506 JZZ524496:JZZ524506 KJV524496:KJV524506 KTR524496:KTR524506 LDN524496:LDN524506 LNJ524496:LNJ524506 LXF524496:LXF524506 MHB524496:MHB524506 MQX524496:MQX524506 NAT524496:NAT524506 NKP524496:NKP524506 NUL524496:NUL524506 OEH524496:OEH524506 OOD524496:OOD524506 OXZ524496:OXZ524506 PHV524496:PHV524506 PRR524496:PRR524506 QBN524496:QBN524506 QLJ524496:QLJ524506 QVF524496:QVF524506 RFB524496:RFB524506 ROX524496:ROX524506 RYT524496:RYT524506 SIP524496:SIP524506 SSL524496:SSL524506 TCH524496:TCH524506 TMD524496:TMD524506 TVZ524496:TVZ524506 UFV524496:UFV524506 UPR524496:UPR524506 UZN524496:UZN524506 VJJ524496:VJJ524506 VTF524496:VTF524506 WDB524496:WDB524506 WMX524496:WMX524506 WWT524496:WWT524506 T590055:T590065 KH590032:KH590042 UD590032:UD590042 ADZ590032:ADZ590042 ANV590032:ANV590042 AXR590032:AXR590042 BHN590032:BHN590042 BRJ590032:BRJ590042 CBF590032:CBF590042 CLB590032:CLB590042 CUX590032:CUX590042 DET590032:DET590042 DOP590032:DOP590042 DYL590032:DYL590042 EIH590032:EIH590042 ESD590032:ESD590042 FBZ590032:FBZ590042 FLV590032:FLV590042 FVR590032:FVR590042 GFN590032:GFN590042 GPJ590032:GPJ590042 GZF590032:GZF590042 HJB590032:HJB590042 HSX590032:HSX590042 ICT590032:ICT590042 IMP590032:IMP590042 IWL590032:IWL590042 JGH590032:JGH590042 JQD590032:JQD590042 JZZ590032:JZZ590042 KJV590032:KJV590042 KTR590032:KTR590042 LDN590032:LDN590042 LNJ590032:LNJ590042 LXF590032:LXF590042 MHB590032:MHB590042 MQX590032:MQX590042 NAT590032:NAT590042 NKP590032:NKP590042 NUL590032:NUL590042 OEH590032:OEH590042 OOD590032:OOD590042 OXZ590032:OXZ590042 PHV590032:PHV590042 PRR590032:PRR590042 QBN590032:QBN590042 QLJ590032:QLJ590042 QVF590032:QVF590042 RFB590032:RFB590042 ROX590032:ROX590042 RYT590032:RYT590042 SIP590032:SIP590042 SSL590032:SSL590042 TCH590032:TCH590042 TMD590032:TMD590042 TVZ590032:TVZ590042 UFV590032:UFV590042 UPR590032:UPR590042 UZN590032:UZN590042 VJJ590032:VJJ590042 VTF590032:VTF590042 WDB590032:WDB590042 WMX590032:WMX590042 WWT590032:WWT590042 T655591:T655601 KH655568:KH655578 UD655568:UD655578 ADZ655568:ADZ655578 ANV655568:ANV655578 AXR655568:AXR655578 BHN655568:BHN655578 BRJ655568:BRJ655578 CBF655568:CBF655578 CLB655568:CLB655578 CUX655568:CUX655578 DET655568:DET655578 DOP655568:DOP655578 DYL655568:DYL655578 EIH655568:EIH655578 ESD655568:ESD655578 FBZ655568:FBZ655578 FLV655568:FLV655578 FVR655568:FVR655578 GFN655568:GFN655578 GPJ655568:GPJ655578 GZF655568:GZF655578 HJB655568:HJB655578 HSX655568:HSX655578 ICT655568:ICT655578 IMP655568:IMP655578 IWL655568:IWL655578 JGH655568:JGH655578 JQD655568:JQD655578 JZZ655568:JZZ655578 KJV655568:KJV655578 KTR655568:KTR655578 LDN655568:LDN655578 LNJ655568:LNJ655578 LXF655568:LXF655578 MHB655568:MHB655578 MQX655568:MQX655578 NAT655568:NAT655578 NKP655568:NKP655578 NUL655568:NUL655578 OEH655568:OEH655578 OOD655568:OOD655578 OXZ655568:OXZ655578 PHV655568:PHV655578 PRR655568:PRR655578 QBN655568:QBN655578 QLJ655568:QLJ655578 QVF655568:QVF655578 RFB655568:RFB655578 ROX655568:ROX655578 RYT655568:RYT655578 SIP655568:SIP655578 SSL655568:SSL655578 TCH655568:TCH655578 TMD655568:TMD655578 TVZ655568:TVZ655578 UFV655568:UFV655578 UPR655568:UPR655578 UZN655568:UZN655578 VJJ655568:VJJ655578 VTF655568:VTF655578 WDB655568:WDB655578 WMX655568:WMX655578 WWT655568:WWT655578 T721127:T721137 KH721104:KH721114 UD721104:UD721114 ADZ721104:ADZ721114 ANV721104:ANV721114 AXR721104:AXR721114 BHN721104:BHN721114 BRJ721104:BRJ721114 CBF721104:CBF721114 CLB721104:CLB721114 CUX721104:CUX721114 DET721104:DET721114 DOP721104:DOP721114 DYL721104:DYL721114 EIH721104:EIH721114 ESD721104:ESD721114 FBZ721104:FBZ721114 FLV721104:FLV721114 FVR721104:FVR721114 GFN721104:GFN721114 GPJ721104:GPJ721114 GZF721104:GZF721114 HJB721104:HJB721114 HSX721104:HSX721114 ICT721104:ICT721114 IMP721104:IMP721114 IWL721104:IWL721114 JGH721104:JGH721114 JQD721104:JQD721114 JZZ721104:JZZ721114 KJV721104:KJV721114 KTR721104:KTR721114 LDN721104:LDN721114 LNJ721104:LNJ721114 LXF721104:LXF721114 MHB721104:MHB721114 MQX721104:MQX721114 NAT721104:NAT721114 NKP721104:NKP721114 NUL721104:NUL721114 OEH721104:OEH721114 OOD721104:OOD721114 OXZ721104:OXZ721114 PHV721104:PHV721114 PRR721104:PRR721114 QBN721104:QBN721114 QLJ721104:QLJ721114 QVF721104:QVF721114 RFB721104:RFB721114 ROX721104:ROX721114 RYT721104:RYT721114 SIP721104:SIP721114 SSL721104:SSL721114 TCH721104:TCH721114 TMD721104:TMD721114 TVZ721104:TVZ721114 UFV721104:UFV721114 UPR721104:UPR721114 UZN721104:UZN721114 VJJ721104:VJJ721114 VTF721104:VTF721114 WDB721104:WDB721114 WMX721104:WMX721114 WWT721104:WWT721114 T786663:T786673 KH786640:KH786650 UD786640:UD786650 ADZ786640:ADZ786650 ANV786640:ANV786650 AXR786640:AXR786650 BHN786640:BHN786650 BRJ786640:BRJ786650 CBF786640:CBF786650 CLB786640:CLB786650 CUX786640:CUX786650 DET786640:DET786650 DOP786640:DOP786650 DYL786640:DYL786650 EIH786640:EIH786650 ESD786640:ESD786650 FBZ786640:FBZ786650 FLV786640:FLV786650 FVR786640:FVR786650 GFN786640:GFN786650 GPJ786640:GPJ786650 GZF786640:GZF786650 HJB786640:HJB786650 HSX786640:HSX786650 ICT786640:ICT786650 IMP786640:IMP786650 IWL786640:IWL786650 JGH786640:JGH786650 JQD786640:JQD786650 JZZ786640:JZZ786650 KJV786640:KJV786650 KTR786640:KTR786650 LDN786640:LDN786650 LNJ786640:LNJ786650 LXF786640:LXF786650 MHB786640:MHB786650 MQX786640:MQX786650 NAT786640:NAT786650 NKP786640:NKP786650 NUL786640:NUL786650 OEH786640:OEH786650 OOD786640:OOD786650 OXZ786640:OXZ786650 PHV786640:PHV786650 PRR786640:PRR786650 QBN786640:QBN786650 QLJ786640:QLJ786650 QVF786640:QVF786650 RFB786640:RFB786650 ROX786640:ROX786650 RYT786640:RYT786650 SIP786640:SIP786650 SSL786640:SSL786650 TCH786640:TCH786650 TMD786640:TMD786650 TVZ786640:TVZ786650 UFV786640:UFV786650 UPR786640:UPR786650 UZN786640:UZN786650 VJJ786640:VJJ786650 VTF786640:VTF786650 WDB786640:WDB786650 WMX786640:WMX786650 WWT786640:WWT786650 T852199:T852209 KH852176:KH852186 UD852176:UD852186 ADZ852176:ADZ852186 ANV852176:ANV852186 AXR852176:AXR852186 BHN852176:BHN852186 BRJ852176:BRJ852186 CBF852176:CBF852186 CLB852176:CLB852186 CUX852176:CUX852186 DET852176:DET852186 DOP852176:DOP852186 DYL852176:DYL852186 EIH852176:EIH852186 ESD852176:ESD852186 FBZ852176:FBZ852186 FLV852176:FLV852186 FVR852176:FVR852186 GFN852176:GFN852186 GPJ852176:GPJ852186 GZF852176:GZF852186 HJB852176:HJB852186 HSX852176:HSX852186 ICT852176:ICT852186 IMP852176:IMP852186 IWL852176:IWL852186 JGH852176:JGH852186 JQD852176:JQD852186 JZZ852176:JZZ852186 KJV852176:KJV852186 KTR852176:KTR852186 LDN852176:LDN852186 LNJ852176:LNJ852186 LXF852176:LXF852186 MHB852176:MHB852186 MQX852176:MQX852186 NAT852176:NAT852186 NKP852176:NKP852186 NUL852176:NUL852186 OEH852176:OEH852186 OOD852176:OOD852186 OXZ852176:OXZ852186 PHV852176:PHV852186 PRR852176:PRR852186 QBN852176:QBN852186 QLJ852176:QLJ852186 QVF852176:QVF852186 RFB852176:RFB852186 ROX852176:ROX852186 RYT852176:RYT852186 SIP852176:SIP852186 SSL852176:SSL852186 TCH852176:TCH852186 TMD852176:TMD852186 TVZ852176:TVZ852186 UFV852176:UFV852186 UPR852176:UPR852186 UZN852176:UZN852186 VJJ852176:VJJ852186 VTF852176:VTF852186 WDB852176:WDB852186 WMX852176:WMX852186 WWT852176:WWT852186 T917735:T917745 KH917712:KH917722 UD917712:UD917722 ADZ917712:ADZ917722 ANV917712:ANV917722 AXR917712:AXR917722 BHN917712:BHN917722 BRJ917712:BRJ917722 CBF917712:CBF917722 CLB917712:CLB917722 CUX917712:CUX917722 DET917712:DET917722 DOP917712:DOP917722 DYL917712:DYL917722 EIH917712:EIH917722 ESD917712:ESD917722 FBZ917712:FBZ917722 FLV917712:FLV917722 FVR917712:FVR917722 GFN917712:GFN917722 GPJ917712:GPJ917722 GZF917712:GZF917722 HJB917712:HJB917722 HSX917712:HSX917722 ICT917712:ICT917722 IMP917712:IMP917722 IWL917712:IWL917722 JGH917712:JGH917722 JQD917712:JQD917722 JZZ917712:JZZ917722 KJV917712:KJV917722 KTR917712:KTR917722 LDN917712:LDN917722 LNJ917712:LNJ917722 LXF917712:LXF917722 MHB917712:MHB917722 MQX917712:MQX917722 NAT917712:NAT917722 NKP917712:NKP917722 NUL917712:NUL917722 OEH917712:OEH917722 OOD917712:OOD917722 OXZ917712:OXZ917722 PHV917712:PHV917722 PRR917712:PRR917722 QBN917712:QBN917722 QLJ917712:QLJ917722 QVF917712:QVF917722 RFB917712:RFB917722 ROX917712:ROX917722 RYT917712:RYT917722 SIP917712:SIP917722 SSL917712:SSL917722 TCH917712:TCH917722 TMD917712:TMD917722 TVZ917712:TVZ917722 UFV917712:UFV917722 UPR917712:UPR917722 UZN917712:UZN917722 VJJ917712:VJJ917722 VTF917712:VTF917722 WDB917712:WDB917722 WMX917712:WMX917722 WWT917712:WWT917722 T983271:T983281 KH983248:KH983258 UD983248:UD983258 ADZ983248:ADZ983258 ANV983248:ANV983258 AXR983248:AXR983258 BHN983248:BHN983258 BRJ983248:BRJ983258 CBF983248:CBF983258 CLB983248:CLB983258 CUX983248:CUX983258 DET983248:DET983258 DOP983248:DOP983258 DYL983248:DYL983258 EIH983248:EIH983258 ESD983248:ESD983258 FBZ983248:FBZ983258 FLV983248:FLV983258 FVR983248:FVR983258 GFN983248:GFN983258 GPJ983248:GPJ983258 GZF983248:GZF983258 HJB983248:HJB983258 HSX983248:HSX983258 ICT983248:ICT983258 IMP983248:IMP983258 IWL983248:IWL983258 JGH983248:JGH983258 JQD983248:JQD983258 JZZ983248:JZZ983258 KJV983248:KJV983258 KTR983248:KTR983258 LDN983248:LDN983258 LNJ983248:LNJ983258 LXF983248:LXF983258 MHB983248:MHB983258 MQX983248:MQX983258 NAT983248:NAT983258 NKP983248:NKP983258 NUL983248:NUL983258 OEH983248:OEH983258 OOD983248:OOD983258 OXZ983248:OXZ983258 PHV983248:PHV983258 PRR983248:PRR983258 QBN983248:QBN983258 QLJ983248:QLJ983258 QVF983248:QVF983258 RFB983248:RFB983258 ROX983248:ROX983258 RYT983248:RYT983258 SIP983248:SIP983258 SSL983248:SSL983258 TCH983248:TCH983258 TMD983248:TMD983258 TVZ983248:TVZ983258 UFV983248:UFV983258 UPR983248:UPR983258 UZN983248:UZN983258 VJJ983248:VJJ983258 VTF983248:VTF983258 WDB983248:WDB983258 WMX983248:WMX983258 WWT983248:WWT983258 KH65744:KH65754" xr:uid="{28151258-2344-417E-88AC-66094F6EC38A}">
      <formula1>$V$258:$V$603</formula1>
    </dataValidation>
    <dataValidation type="list" showInputMessage="1" showErrorMessage="1" sqref="WWQ983248:WWQ983258 TO8:TO246 ADK8:ADK246 ANG8:ANG246 AXC8:AXC246 BGY8:BGY246 BQU8:BQU246 CAQ8:CAQ246 CKM8:CKM246 CUI8:CUI246 DEE8:DEE246 DOA8:DOA246 DXW8:DXW246 EHS8:EHS246 ERO8:ERO246 FBK8:FBK246 FLG8:FLG246 FVC8:FVC246 GEY8:GEY246 GOU8:GOU246 GYQ8:GYQ246 HIM8:HIM246 HSI8:HSI246 ICE8:ICE246 IMA8:IMA246 IVW8:IVW246 JFS8:JFS246 JPO8:JPO246 JZK8:JZK246 KJG8:KJG246 KTC8:KTC246 LCY8:LCY246 LMU8:LMU246 LWQ8:LWQ246 MGM8:MGM246 MQI8:MQI246 NAE8:NAE246 NKA8:NKA246 NTW8:NTW246 ODS8:ODS246 ONO8:ONO246 OXK8:OXK246 PHG8:PHG246 PRC8:PRC246 QAY8:QAY246 QKU8:QKU246 QUQ8:QUQ246 REM8:REM246 ROI8:ROI246 RYE8:RYE246 SIA8:SIA246 SRW8:SRW246 TBS8:TBS246 TLO8:TLO246 TVK8:TVK246 UFG8:UFG246 UPC8:UPC246 UYY8:UYY246 VIU8:VIU246 VSQ8:VSQ246 WCM8:WCM246 WMI8:WMI246 WWE8:WWE246 JS8:JS246 KE65744:KE65754 UA65744:UA65754 ADW65744:ADW65754 ANS65744:ANS65754 AXO65744:AXO65754 BHK65744:BHK65754 BRG65744:BRG65754 CBC65744:CBC65754 CKY65744:CKY65754 CUU65744:CUU65754 DEQ65744:DEQ65754 DOM65744:DOM65754 DYI65744:DYI65754 EIE65744:EIE65754 ESA65744:ESA65754 FBW65744:FBW65754 FLS65744:FLS65754 FVO65744:FVO65754 GFK65744:GFK65754 GPG65744:GPG65754 GZC65744:GZC65754 HIY65744:HIY65754 HSU65744:HSU65754 ICQ65744:ICQ65754 IMM65744:IMM65754 IWI65744:IWI65754 JGE65744:JGE65754 JQA65744:JQA65754 JZW65744:JZW65754 KJS65744:KJS65754 KTO65744:KTO65754 LDK65744:LDK65754 LNG65744:LNG65754 LXC65744:LXC65754 MGY65744:MGY65754 MQU65744:MQU65754 NAQ65744:NAQ65754 NKM65744:NKM65754 NUI65744:NUI65754 OEE65744:OEE65754 OOA65744:OOA65754 OXW65744:OXW65754 PHS65744:PHS65754 PRO65744:PRO65754 QBK65744:QBK65754 QLG65744:QLG65754 QVC65744:QVC65754 REY65744:REY65754 ROU65744:ROU65754 RYQ65744:RYQ65754 SIM65744:SIM65754 SSI65744:SSI65754 TCE65744:TCE65754 TMA65744:TMA65754 TVW65744:TVW65754 UFS65744:UFS65754 UPO65744:UPO65754 UZK65744:UZK65754 VJG65744:VJG65754 VTC65744:VTC65754 WCY65744:WCY65754 WMU65744:WMU65754 WWQ65744:WWQ65754 P131303:P131313 KE131280:KE131290 UA131280:UA131290 ADW131280:ADW131290 ANS131280:ANS131290 AXO131280:AXO131290 BHK131280:BHK131290 BRG131280:BRG131290 CBC131280:CBC131290 CKY131280:CKY131290 CUU131280:CUU131290 DEQ131280:DEQ131290 DOM131280:DOM131290 DYI131280:DYI131290 EIE131280:EIE131290 ESA131280:ESA131290 FBW131280:FBW131290 FLS131280:FLS131290 FVO131280:FVO131290 GFK131280:GFK131290 GPG131280:GPG131290 GZC131280:GZC131290 HIY131280:HIY131290 HSU131280:HSU131290 ICQ131280:ICQ131290 IMM131280:IMM131290 IWI131280:IWI131290 JGE131280:JGE131290 JQA131280:JQA131290 JZW131280:JZW131290 KJS131280:KJS131290 KTO131280:KTO131290 LDK131280:LDK131290 LNG131280:LNG131290 LXC131280:LXC131290 MGY131280:MGY131290 MQU131280:MQU131290 NAQ131280:NAQ131290 NKM131280:NKM131290 NUI131280:NUI131290 OEE131280:OEE131290 OOA131280:OOA131290 OXW131280:OXW131290 PHS131280:PHS131290 PRO131280:PRO131290 QBK131280:QBK131290 QLG131280:QLG131290 QVC131280:QVC131290 REY131280:REY131290 ROU131280:ROU131290 RYQ131280:RYQ131290 SIM131280:SIM131290 SSI131280:SSI131290 TCE131280:TCE131290 TMA131280:TMA131290 TVW131280:TVW131290 UFS131280:UFS131290 UPO131280:UPO131290 UZK131280:UZK131290 VJG131280:VJG131290 VTC131280:VTC131290 WCY131280:WCY131290 WMU131280:WMU131290 WWQ131280:WWQ131290 P196839:P196849 KE196816:KE196826 UA196816:UA196826 ADW196816:ADW196826 ANS196816:ANS196826 AXO196816:AXO196826 BHK196816:BHK196826 BRG196816:BRG196826 CBC196816:CBC196826 CKY196816:CKY196826 CUU196816:CUU196826 DEQ196816:DEQ196826 DOM196816:DOM196826 DYI196816:DYI196826 EIE196816:EIE196826 ESA196816:ESA196826 FBW196816:FBW196826 FLS196816:FLS196826 FVO196816:FVO196826 GFK196816:GFK196826 GPG196816:GPG196826 GZC196816:GZC196826 HIY196816:HIY196826 HSU196816:HSU196826 ICQ196816:ICQ196826 IMM196816:IMM196826 IWI196816:IWI196826 JGE196816:JGE196826 JQA196816:JQA196826 JZW196816:JZW196826 KJS196816:KJS196826 KTO196816:KTO196826 LDK196816:LDK196826 LNG196816:LNG196826 LXC196816:LXC196826 MGY196816:MGY196826 MQU196816:MQU196826 NAQ196816:NAQ196826 NKM196816:NKM196826 NUI196816:NUI196826 OEE196816:OEE196826 OOA196816:OOA196826 OXW196816:OXW196826 PHS196816:PHS196826 PRO196816:PRO196826 QBK196816:QBK196826 QLG196816:QLG196826 QVC196816:QVC196826 REY196816:REY196826 ROU196816:ROU196826 RYQ196816:RYQ196826 SIM196816:SIM196826 SSI196816:SSI196826 TCE196816:TCE196826 TMA196816:TMA196826 TVW196816:TVW196826 UFS196816:UFS196826 UPO196816:UPO196826 UZK196816:UZK196826 VJG196816:VJG196826 VTC196816:VTC196826 WCY196816:WCY196826 WMU196816:WMU196826 WWQ196816:WWQ196826 P262375:P262385 KE262352:KE262362 UA262352:UA262362 ADW262352:ADW262362 ANS262352:ANS262362 AXO262352:AXO262362 BHK262352:BHK262362 BRG262352:BRG262362 CBC262352:CBC262362 CKY262352:CKY262362 CUU262352:CUU262362 DEQ262352:DEQ262362 DOM262352:DOM262362 DYI262352:DYI262362 EIE262352:EIE262362 ESA262352:ESA262362 FBW262352:FBW262362 FLS262352:FLS262362 FVO262352:FVO262362 GFK262352:GFK262362 GPG262352:GPG262362 GZC262352:GZC262362 HIY262352:HIY262362 HSU262352:HSU262362 ICQ262352:ICQ262362 IMM262352:IMM262362 IWI262352:IWI262362 JGE262352:JGE262362 JQA262352:JQA262362 JZW262352:JZW262362 KJS262352:KJS262362 KTO262352:KTO262362 LDK262352:LDK262362 LNG262352:LNG262362 LXC262352:LXC262362 MGY262352:MGY262362 MQU262352:MQU262362 NAQ262352:NAQ262362 NKM262352:NKM262362 NUI262352:NUI262362 OEE262352:OEE262362 OOA262352:OOA262362 OXW262352:OXW262362 PHS262352:PHS262362 PRO262352:PRO262362 QBK262352:QBK262362 QLG262352:QLG262362 QVC262352:QVC262362 REY262352:REY262362 ROU262352:ROU262362 RYQ262352:RYQ262362 SIM262352:SIM262362 SSI262352:SSI262362 TCE262352:TCE262362 TMA262352:TMA262362 TVW262352:TVW262362 UFS262352:UFS262362 UPO262352:UPO262362 UZK262352:UZK262362 VJG262352:VJG262362 VTC262352:VTC262362 WCY262352:WCY262362 WMU262352:WMU262362 WWQ262352:WWQ262362 P327911:P327921 KE327888:KE327898 UA327888:UA327898 ADW327888:ADW327898 ANS327888:ANS327898 AXO327888:AXO327898 BHK327888:BHK327898 BRG327888:BRG327898 CBC327888:CBC327898 CKY327888:CKY327898 CUU327888:CUU327898 DEQ327888:DEQ327898 DOM327888:DOM327898 DYI327888:DYI327898 EIE327888:EIE327898 ESA327888:ESA327898 FBW327888:FBW327898 FLS327888:FLS327898 FVO327888:FVO327898 GFK327888:GFK327898 GPG327888:GPG327898 GZC327888:GZC327898 HIY327888:HIY327898 HSU327888:HSU327898 ICQ327888:ICQ327898 IMM327888:IMM327898 IWI327888:IWI327898 JGE327888:JGE327898 JQA327888:JQA327898 JZW327888:JZW327898 KJS327888:KJS327898 KTO327888:KTO327898 LDK327888:LDK327898 LNG327888:LNG327898 LXC327888:LXC327898 MGY327888:MGY327898 MQU327888:MQU327898 NAQ327888:NAQ327898 NKM327888:NKM327898 NUI327888:NUI327898 OEE327888:OEE327898 OOA327888:OOA327898 OXW327888:OXW327898 PHS327888:PHS327898 PRO327888:PRO327898 QBK327888:QBK327898 QLG327888:QLG327898 QVC327888:QVC327898 REY327888:REY327898 ROU327888:ROU327898 RYQ327888:RYQ327898 SIM327888:SIM327898 SSI327888:SSI327898 TCE327888:TCE327898 TMA327888:TMA327898 TVW327888:TVW327898 UFS327888:UFS327898 UPO327888:UPO327898 UZK327888:UZK327898 VJG327888:VJG327898 VTC327888:VTC327898 WCY327888:WCY327898 WMU327888:WMU327898 WWQ327888:WWQ327898 P393447:P393457 KE393424:KE393434 UA393424:UA393434 ADW393424:ADW393434 ANS393424:ANS393434 AXO393424:AXO393434 BHK393424:BHK393434 BRG393424:BRG393434 CBC393424:CBC393434 CKY393424:CKY393434 CUU393424:CUU393434 DEQ393424:DEQ393434 DOM393424:DOM393434 DYI393424:DYI393434 EIE393424:EIE393434 ESA393424:ESA393434 FBW393424:FBW393434 FLS393424:FLS393434 FVO393424:FVO393434 GFK393424:GFK393434 GPG393424:GPG393434 GZC393424:GZC393434 HIY393424:HIY393434 HSU393424:HSU393434 ICQ393424:ICQ393434 IMM393424:IMM393434 IWI393424:IWI393434 JGE393424:JGE393434 JQA393424:JQA393434 JZW393424:JZW393434 KJS393424:KJS393434 KTO393424:KTO393434 LDK393424:LDK393434 LNG393424:LNG393434 LXC393424:LXC393434 MGY393424:MGY393434 MQU393424:MQU393434 NAQ393424:NAQ393434 NKM393424:NKM393434 NUI393424:NUI393434 OEE393424:OEE393434 OOA393424:OOA393434 OXW393424:OXW393434 PHS393424:PHS393434 PRO393424:PRO393434 QBK393424:QBK393434 QLG393424:QLG393434 QVC393424:QVC393434 REY393424:REY393434 ROU393424:ROU393434 RYQ393424:RYQ393434 SIM393424:SIM393434 SSI393424:SSI393434 TCE393424:TCE393434 TMA393424:TMA393434 TVW393424:TVW393434 UFS393424:UFS393434 UPO393424:UPO393434 UZK393424:UZK393434 VJG393424:VJG393434 VTC393424:VTC393434 WCY393424:WCY393434 WMU393424:WMU393434 WWQ393424:WWQ393434 P458983:P458993 KE458960:KE458970 UA458960:UA458970 ADW458960:ADW458970 ANS458960:ANS458970 AXO458960:AXO458970 BHK458960:BHK458970 BRG458960:BRG458970 CBC458960:CBC458970 CKY458960:CKY458970 CUU458960:CUU458970 DEQ458960:DEQ458970 DOM458960:DOM458970 DYI458960:DYI458970 EIE458960:EIE458970 ESA458960:ESA458970 FBW458960:FBW458970 FLS458960:FLS458970 FVO458960:FVO458970 GFK458960:GFK458970 GPG458960:GPG458970 GZC458960:GZC458970 HIY458960:HIY458970 HSU458960:HSU458970 ICQ458960:ICQ458970 IMM458960:IMM458970 IWI458960:IWI458970 JGE458960:JGE458970 JQA458960:JQA458970 JZW458960:JZW458970 KJS458960:KJS458970 KTO458960:KTO458970 LDK458960:LDK458970 LNG458960:LNG458970 LXC458960:LXC458970 MGY458960:MGY458970 MQU458960:MQU458970 NAQ458960:NAQ458970 NKM458960:NKM458970 NUI458960:NUI458970 OEE458960:OEE458970 OOA458960:OOA458970 OXW458960:OXW458970 PHS458960:PHS458970 PRO458960:PRO458970 QBK458960:QBK458970 QLG458960:QLG458970 QVC458960:QVC458970 REY458960:REY458970 ROU458960:ROU458970 RYQ458960:RYQ458970 SIM458960:SIM458970 SSI458960:SSI458970 TCE458960:TCE458970 TMA458960:TMA458970 TVW458960:TVW458970 UFS458960:UFS458970 UPO458960:UPO458970 UZK458960:UZK458970 VJG458960:VJG458970 VTC458960:VTC458970 WCY458960:WCY458970 WMU458960:WMU458970 WWQ458960:WWQ458970 P524519:P524529 KE524496:KE524506 UA524496:UA524506 ADW524496:ADW524506 ANS524496:ANS524506 AXO524496:AXO524506 BHK524496:BHK524506 BRG524496:BRG524506 CBC524496:CBC524506 CKY524496:CKY524506 CUU524496:CUU524506 DEQ524496:DEQ524506 DOM524496:DOM524506 DYI524496:DYI524506 EIE524496:EIE524506 ESA524496:ESA524506 FBW524496:FBW524506 FLS524496:FLS524506 FVO524496:FVO524506 GFK524496:GFK524506 GPG524496:GPG524506 GZC524496:GZC524506 HIY524496:HIY524506 HSU524496:HSU524506 ICQ524496:ICQ524506 IMM524496:IMM524506 IWI524496:IWI524506 JGE524496:JGE524506 JQA524496:JQA524506 JZW524496:JZW524506 KJS524496:KJS524506 KTO524496:KTO524506 LDK524496:LDK524506 LNG524496:LNG524506 LXC524496:LXC524506 MGY524496:MGY524506 MQU524496:MQU524506 NAQ524496:NAQ524506 NKM524496:NKM524506 NUI524496:NUI524506 OEE524496:OEE524506 OOA524496:OOA524506 OXW524496:OXW524506 PHS524496:PHS524506 PRO524496:PRO524506 QBK524496:QBK524506 QLG524496:QLG524506 QVC524496:QVC524506 REY524496:REY524506 ROU524496:ROU524506 RYQ524496:RYQ524506 SIM524496:SIM524506 SSI524496:SSI524506 TCE524496:TCE524506 TMA524496:TMA524506 TVW524496:TVW524506 UFS524496:UFS524506 UPO524496:UPO524506 UZK524496:UZK524506 VJG524496:VJG524506 VTC524496:VTC524506 WCY524496:WCY524506 WMU524496:WMU524506 WWQ524496:WWQ524506 P590055:P590065 KE590032:KE590042 UA590032:UA590042 ADW590032:ADW590042 ANS590032:ANS590042 AXO590032:AXO590042 BHK590032:BHK590042 BRG590032:BRG590042 CBC590032:CBC590042 CKY590032:CKY590042 CUU590032:CUU590042 DEQ590032:DEQ590042 DOM590032:DOM590042 DYI590032:DYI590042 EIE590032:EIE590042 ESA590032:ESA590042 FBW590032:FBW590042 FLS590032:FLS590042 FVO590032:FVO590042 GFK590032:GFK590042 GPG590032:GPG590042 GZC590032:GZC590042 HIY590032:HIY590042 HSU590032:HSU590042 ICQ590032:ICQ590042 IMM590032:IMM590042 IWI590032:IWI590042 JGE590032:JGE590042 JQA590032:JQA590042 JZW590032:JZW590042 KJS590032:KJS590042 KTO590032:KTO590042 LDK590032:LDK590042 LNG590032:LNG590042 LXC590032:LXC590042 MGY590032:MGY590042 MQU590032:MQU590042 NAQ590032:NAQ590042 NKM590032:NKM590042 NUI590032:NUI590042 OEE590032:OEE590042 OOA590032:OOA590042 OXW590032:OXW590042 PHS590032:PHS590042 PRO590032:PRO590042 QBK590032:QBK590042 QLG590032:QLG590042 QVC590032:QVC590042 REY590032:REY590042 ROU590032:ROU590042 RYQ590032:RYQ590042 SIM590032:SIM590042 SSI590032:SSI590042 TCE590032:TCE590042 TMA590032:TMA590042 TVW590032:TVW590042 UFS590032:UFS590042 UPO590032:UPO590042 UZK590032:UZK590042 VJG590032:VJG590042 VTC590032:VTC590042 WCY590032:WCY590042 WMU590032:WMU590042 WWQ590032:WWQ590042 P655591:P655601 KE655568:KE655578 UA655568:UA655578 ADW655568:ADW655578 ANS655568:ANS655578 AXO655568:AXO655578 BHK655568:BHK655578 BRG655568:BRG655578 CBC655568:CBC655578 CKY655568:CKY655578 CUU655568:CUU655578 DEQ655568:DEQ655578 DOM655568:DOM655578 DYI655568:DYI655578 EIE655568:EIE655578 ESA655568:ESA655578 FBW655568:FBW655578 FLS655568:FLS655578 FVO655568:FVO655578 GFK655568:GFK655578 GPG655568:GPG655578 GZC655568:GZC655578 HIY655568:HIY655578 HSU655568:HSU655578 ICQ655568:ICQ655578 IMM655568:IMM655578 IWI655568:IWI655578 JGE655568:JGE655578 JQA655568:JQA655578 JZW655568:JZW655578 KJS655568:KJS655578 KTO655568:KTO655578 LDK655568:LDK655578 LNG655568:LNG655578 LXC655568:LXC655578 MGY655568:MGY655578 MQU655568:MQU655578 NAQ655568:NAQ655578 NKM655568:NKM655578 NUI655568:NUI655578 OEE655568:OEE655578 OOA655568:OOA655578 OXW655568:OXW655578 PHS655568:PHS655578 PRO655568:PRO655578 QBK655568:QBK655578 QLG655568:QLG655578 QVC655568:QVC655578 REY655568:REY655578 ROU655568:ROU655578 RYQ655568:RYQ655578 SIM655568:SIM655578 SSI655568:SSI655578 TCE655568:TCE655578 TMA655568:TMA655578 TVW655568:TVW655578 UFS655568:UFS655578 UPO655568:UPO655578 UZK655568:UZK655578 VJG655568:VJG655578 VTC655568:VTC655578 WCY655568:WCY655578 WMU655568:WMU655578 WWQ655568:WWQ655578 P721127:P721137 KE721104:KE721114 UA721104:UA721114 ADW721104:ADW721114 ANS721104:ANS721114 AXO721104:AXO721114 BHK721104:BHK721114 BRG721104:BRG721114 CBC721104:CBC721114 CKY721104:CKY721114 CUU721104:CUU721114 DEQ721104:DEQ721114 DOM721104:DOM721114 DYI721104:DYI721114 EIE721104:EIE721114 ESA721104:ESA721114 FBW721104:FBW721114 FLS721104:FLS721114 FVO721104:FVO721114 GFK721104:GFK721114 GPG721104:GPG721114 GZC721104:GZC721114 HIY721104:HIY721114 HSU721104:HSU721114 ICQ721104:ICQ721114 IMM721104:IMM721114 IWI721104:IWI721114 JGE721104:JGE721114 JQA721104:JQA721114 JZW721104:JZW721114 KJS721104:KJS721114 KTO721104:KTO721114 LDK721104:LDK721114 LNG721104:LNG721114 LXC721104:LXC721114 MGY721104:MGY721114 MQU721104:MQU721114 NAQ721104:NAQ721114 NKM721104:NKM721114 NUI721104:NUI721114 OEE721104:OEE721114 OOA721104:OOA721114 OXW721104:OXW721114 PHS721104:PHS721114 PRO721104:PRO721114 QBK721104:QBK721114 QLG721104:QLG721114 QVC721104:QVC721114 REY721104:REY721114 ROU721104:ROU721114 RYQ721104:RYQ721114 SIM721104:SIM721114 SSI721104:SSI721114 TCE721104:TCE721114 TMA721104:TMA721114 TVW721104:TVW721114 UFS721104:UFS721114 UPO721104:UPO721114 UZK721104:UZK721114 VJG721104:VJG721114 VTC721104:VTC721114 WCY721104:WCY721114 WMU721104:WMU721114 WWQ721104:WWQ721114 P786663:P786673 KE786640:KE786650 UA786640:UA786650 ADW786640:ADW786650 ANS786640:ANS786650 AXO786640:AXO786650 BHK786640:BHK786650 BRG786640:BRG786650 CBC786640:CBC786650 CKY786640:CKY786650 CUU786640:CUU786650 DEQ786640:DEQ786650 DOM786640:DOM786650 DYI786640:DYI786650 EIE786640:EIE786650 ESA786640:ESA786650 FBW786640:FBW786650 FLS786640:FLS786650 FVO786640:FVO786650 GFK786640:GFK786650 GPG786640:GPG786650 GZC786640:GZC786650 HIY786640:HIY786650 HSU786640:HSU786650 ICQ786640:ICQ786650 IMM786640:IMM786650 IWI786640:IWI786650 JGE786640:JGE786650 JQA786640:JQA786650 JZW786640:JZW786650 KJS786640:KJS786650 KTO786640:KTO786650 LDK786640:LDK786650 LNG786640:LNG786650 LXC786640:LXC786650 MGY786640:MGY786650 MQU786640:MQU786650 NAQ786640:NAQ786650 NKM786640:NKM786650 NUI786640:NUI786650 OEE786640:OEE786650 OOA786640:OOA786650 OXW786640:OXW786650 PHS786640:PHS786650 PRO786640:PRO786650 QBK786640:QBK786650 QLG786640:QLG786650 QVC786640:QVC786650 REY786640:REY786650 ROU786640:ROU786650 RYQ786640:RYQ786650 SIM786640:SIM786650 SSI786640:SSI786650 TCE786640:TCE786650 TMA786640:TMA786650 TVW786640:TVW786650 UFS786640:UFS786650 UPO786640:UPO786650 UZK786640:UZK786650 VJG786640:VJG786650 VTC786640:VTC786650 WCY786640:WCY786650 WMU786640:WMU786650 WWQ786640:WWQ786650 P852199:P852209 KE852176:KE852186 UA852176:UA852186 ADW852176:ADW852186 ANS852176:ANS852186 AXO852176:AXO852186 BHK852176:BHK852186 BRG852176:BRG852186 CBC852176:CBC852186 CKY852176:CKY852186 CUU852176:CUU852186 DEQ852176:DEQ852186 DOM852176:DOM852186 DYI852176:DYI852186 EIE852176:EIE852186 ESA852176:ESA852186 FBW852176:FBW852186 FLS852176:FLS852186 FVO852176:FVO852186 GFK852176:GFK852186 GPG852176:GPG852186 GZC852176:GZC852186 HIY852176:HIY852186 HSU852176:HSU852186 ICQ852176:ICQ852186 IMM852176:IMM852186 IWI852176:IWI852186 JGE852176:JGE852186 JQA852176:JQA852186 JZW852176:JZW852186 KJS852176:KJS852186 KTO852176:KTO852186 LDK852176:LDK852186 LNG852176:LNG852186 LXC852176:LXC852186 MGY852176:MGY852186 MQU852176:MQU852186 NAQ852176:NAQ852186 NKM852176:NKM852186 NUI852176:NUI852186 OEE852176:OEE852186 OOA852176:OOA852186 OXW852176:OXW852186 PHS852176:PHS852186 PRO852176:PRO852186 QBK852176:QBK852186 QLG852176:QLG852186 QVC852176:QVC852186 REY852176:REY852186 ROU852176:ROU852186 RYQ852176:RYQ852186 SIM852176:SIM852186 SSI852176:SSI852186 TCE852176:TCE852186 TMA852176:TMA852186 TVW852176:TVW852186 UFS852176:UFS852186 UPO852176:UPO852186 UZK852176:UZK852186 VJG852176:VJG852186 VTC852176:VTC852186 WCY852176:WCY852186 WMU852176:WMU852186 WWQ852176:WWQ852186 P917735:P917745 KE917712:KE917722 UA917712:UA917722 ADW917712:ADW917722 ANS917712:ANS917722 AXO917712:AXO917722 BHK917712:BHK917722 BRG917712:BRG917722 CBC917712:CBC917722 CKY917712:CKY917722 CUU917712:CUU917722 DEQ917712:DEQ917722 DOM917712:DOM917722 DYI917712:DYI917722 EIE917712:EIE917722 ESA917712:ESA917722 FBW917712:FBW917722 FLS917712:FLS917722 FVO917712:FVO917722 GFK917712:GFK917722 GPG917712:GPG917722 GZC917712:GZC917722 HIY917712:HIY917722 HSU917712:HSU917722 ICQ917712:ICQ917722 IMM917712:IMM917722 IWI917712:IWI917722 JGE917712:JGE917722 JQA917712:JQA917722 JZW917712:JZW917722 KJS917712:KJS917722 KTO917712:KTO917722 LDK917712:LDK917722 LNG917712:LNG917722 LXC917712:LXC917722 MGY917712:MGY917722 MQU917712:MQU917722 NAQ917712:NAQ917722 NKM917712:NKM917722 NUI917712:NUI917722 OEE917712:OEE917722 OOA917712:OOA917722 OXW917712:OXW917722 PHS917712:PHS917722 PRO917712:PRO917722 QBK917712:QBK917722 QLG917712:QLG917722 QVC917712:QVC917722 REY917712:REY917722 ROU917712:ROU917722 RYQ917712:RYQ917722 SIM917712:SIM917722 SSI917712:SSI917722 TCE917712:TCE917722 TMA917712:TMA917722 TVW917712:TVW917722 UFS917712:UFS917722 UPO917712:UPO917722 UZK917712:UZK917722 VJG917712:VJG917722 VTC917712:VTC917722 WCY917712:WCY917722 WMU917712:WMU917722 WWQ917712:WWQ917722 P983271:P983281 KE983248:KE983258 UA983248:UA983258 ADW983248:ADW983258 ANS983248:ANS983258 AXO983248:AXO983258 BHK983248:BHK983258 BRG983248:BRG983258 CBC983248:CBC983258 CKY983248:CKY983258 CUU983248:CUU983258 DEQ983248:DEQ983258 DOM983248:DOM983258 DYI983248:DYI983258 EIE983248:EIE983258 ESA983248:ESA983258 FBW983248:FBW983258 FLS983248:FLS983258 FVO983248:FVO983258 GFK983248:GFK983258 GPG983248:GPG983258 GZC983248:GZC983258 HIY983248:HIY983258 HSU983248:HSU983258 ICQ983248:ICQ983258 IMM983248:IMM983258 IWI983248:IWI983258 JGE983248:JGE983258 JQA983248:JQA983258 JZW983248:JZW983258 KJS983248:KJS983258 KTO983248:KTO983258 LDK983248:LDK983258 LNG983248:LNG983258 LXC983248:LXC983258 MGY983248:MGY983258 MQU983248:MQU983258 NAQ983248:NAQ983258 NKM983248:NKM983258 NUI983248:NUI983258 OEE983248:OEE983258 OOA983248:OOA983258 OXW983248:OXW983258 PHS983248:PHS983258 PRO983248:PRO983258 QBK983248:QBK983258 QLG983248:QLG983258 QVC983248:QVC983258 REY983248:REY983258 ROU983248:ROU983258 RYQ983248:RYQ983258 SIM983248:SIM983258 SSI983248:SSI983258 TCE983248:TCE983258 TMA983248:TMA983258 TVW983248:TVW983258 UFS983248:UFS983258 UPO983248:UPO983258 UZK983248:UZK983258 VJG983248:VJG983258 VTC983248:VTC983258 WCY983248:WCY983258 WMU983248:WMU983258 P65767:P65777" xr:uid="{291AB9C5-F3C6-4462-92DA-0416ABA2BEC4}">
      <formula1>$O$258:$O$273</formula1>
    </dataValidation>
    <dataValidation type="list" allowBlank="1" showInputMessage="1" showErrorMessage="1" sqref="P8:P246" xr:uid="{B3FC58E6-07CD-4C05-8847-7563CF8F224E}">
      <formula1>$Q$258:$Q$281</formula1>
    </dataValidation>
    <dataValidation type="list" allowBlank="1" showInputMessage="1" showErrorMessage="1" sqref="T8:T246" xr:uid="{B187DD60-9247-4D32-8D45-EDFFDA4FE625}">
      <formula1>$T$258:$T$273</formula1>
    </dataValidation>
    <dataValidation type="list" allowBlank="1" showInputMessage="1" showErrorMessage="1" sqref="U8:U246" xr:uid="{019EBFD8-AC53-4AB6-99FE-E294D36DEC6C}">
      <formula1>$U$258:$U$314</formula1>
    </dataValidation>
    <dataValidation type="list" allowBlank="1" showInputMessage="1" showErrorMessage="1" sqref="V8:V246" xr:uid="{445592AB-1743-4B6F-AB08-3F0802815128}">
      <formula1>$V$258:$V$602</formula1>
    </dataValidation>
    <dataValidation type="list" allowBlank="1" showInputMessage="1" showErrorMessage="1" sqref="N8:N246" xr:uid="{EC6E1D21-A174-4F64-9324-CECD26524584}">
      <formula1>$N$258:$N$260</formula1>
    </dataValidation>
    <dataValidation type="list" allowBlank="1" showInputMessage="1" showErrorMessage="1" sqref="O8:O246" xr:uid="{165D8DC7-FE78-438A-BBAE-D144BAB9893B}">
      <formula1>$O$258:$O$284</formula1>
    </dataValidation>
    <dataValidation type="list" allowBlank="1" showInputMessage="1" showErrorMessage="1" sqref="AP8:AP246" xr:uid="{BE5FCC3E-676E-405E-AAE9-EC511D82BD4A}">
      <formula1>$AP$258:$AP$265</formula1>
    </dataValidation>
    <dataValidation type="list" allowBlank="1" showInputMessage="1" showErrorMessage="1" sqref="AQ8:AQ246" xr:uid="{34E00F9B-8594-4BA5-9E7C-F04E7600692F}">
      <formula1>$AQ$258:$AQ$265</formula1>
    </dataValidation>
  </dataValidations>
  <pageMargins left="0.7" right="0.7" top="0.75" bottom="0.75" header="0.3" footer="0.3"/>
  <pageSetup scale="90" orientation="landscape"/>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4"/>
  <sheetViews>
    <sheetView showGridLines="0" topLeftCell="A15" zoomScale="70" zoomScaleNormal="70" workbookViewId="0">
      <selection activeCell="E5" sqref="E5"/>
    </sheetView>
  </sheetViews>
  <sheetFormatPr baseColWidth="10" defaultColWidth="17.28515625" defaultRowHeight="11.25" x14ac:dyDescent="0.25"/>
  <cols>
    <col min="1" max="1" width="2.140625" style="171" customWidth="1"/>
    <col min="2" max="2" width="23.5703125" style="171" customWidth="1"/>
    <col min="3" max="4" width="29.140625" style="171" customWidth="1"/>
    <col min="5" max="5" width="34" style="171" customWidth="1"/>
    <col min="6" max="6" width="17.7109375" style="171" customWidth="1"/>
    <col min="7" max="7" width="15.7109375" style="171" customWidth="1"/>
    <col min="8" max="8" width="15.28515625" style="171" customWidth="1"/>
    <col min="9" max="9" width="17.42578125" style="171" customWidth="1"/>
    <col min="10" max="10" width="18.85546875" style="171" customWidth="1"/>
    <col min="11" max="11" width="18.140625" style="171" customWidth="1"/>
    <col min="12" max="12" width="12.140625" style="171" customWidth="1"/>
    <col min="13" max="13" width="12.28515625" style="171" customWidth="1"/>
    <col min="14" max="14" width="13.140625" style="171" customWidth="1"/>
    <col min="15" max="15" width="17.140625" style="171" customWidth="1"/>
    <col min="16" max="16384" width="17.28515625" style="171"/>
  </cols>
  <sheetData>
    <row r="1" spans="2:14" ht="23.45" customHeight="1" x14ac:dyDescent="0.25">
      <c r="B1" s="381" t="s">
        <v>1004</v>
      </c>
      <c r="C1" s="382"/>
      <c r="D1" s="382"/>
      <c r="E1" s="382"/>
      <c r="F1" s="382"/>
      <c r="G1" s="382"/>
      <c r="H1" s="382"/>
      <c r="I1" s="382"/>
      <c r="J1" s="382"/>
      <c r="K1" s="382"/>
      <c r="L1" s="382"/>
      <c r="M1" s="382"/>
      <c r="N1" s="382"/>
    </row>
    <row r="2" spans="2:14" ht="33.950000000000003" customHeight="1" thickBot="1" x14ac:dyDescent="0.3">
      <c r="B2" s="378" t="s">
        <v>1005</v>
      </c>
      <c r="C2" s="378"/>
      <c r="D2" s="378"/>
      <c r="E2" s="378"/>
      <c r="F2" s="378"/>
      <c r="G2" s="378"/>
      <c r="H2" s="378"/>
      <c r="I2" s="378"/>
      <c r="J2" s="378"/>
      <c r="K2" s="378"/>
      <c r="L2" s="378"/>
      <c r="M2" s="378"/>
      <c r="N2" s="378"/>
    </row>
    <row r="3" spans="2:14" ht="18" customHeight="1" thickBot="1" x14ac:dyDescent="0.3">
      <c r="B3" s="383" t="s">
        <v>1006</v>
      </c>
      <c r="C3" s="385" t="s">
        <v>1007</v>
      </c>
      <c r="D3" s="389" t="s">
        <v>1008</v>
      </c>
      <c r="E3" s="385" t="s">
        <v>1009</v>
      </c>
      <c r="F3" s="326" t="s">
        <v>1010</v>
      </c>
      <c r="G3" s="326" t="s">
        <v>1011</v>
      </c>
      <c r="H3" s="326" t="s">
        <v>1012</v>
      </c>
      <c r="I3" s="385" t="s">
        <v>1013</v>
      </c>
      <c r="J3" s="385" t="s">
        <v>1014</v>
      </c>
      <c r="K3" s="387" t="s">
        <v>1015</v>
      </c>
      <c r="L3" s="379" t="s">
        <v>1016</v>
      </c>
      <c r="M3" s="379"/>
      <c r="N3" s="380"/>
    </row>
    <row r="4" spans="2:14" ht="47.25" customHeight="1" thickBot="1" x14ac:dyDescent="0.3">
      <c r="B4" s="384"/>
      <c r="C4" s="386"/>
      <c r="D4" s="390"/>
      <c r="E4" s="386"/>
      <c r="F4" s="366"/>
      <c r="G4" s="366"/>
      <c r="H4" s="366"/>
      <c r="I4" s="386"/>
      <c r="J4" s="386"/>
      <c r="K4" s="388"/>
      <c r="L4" s="116" t="s">
        <v>384</v>
      </c>
      <c r="M4" s="117" t="s">
        <v>385</v>
      </c>
      <c r="N4" s="118" t="s">
        <v>1017</v>
      </c>
    </row>
    <row r="5" spans="2:14" ht="50.25" customHeight="1" x14ac:dyDescent="0.25">
      <c r="B5" s="161" t="s">
        <v>1018</v>
      </c>
      <c r="C5" s="159" t="s">
        <v>1019</v>
      </c>
      <c r="D5" s="159" t="s">
        <v>1020</v>
      </c>
      <c r="E5" s="179" t="s">
        <v>1021</v>
      </c>
      <c r="F5" s="179" t="s">
        <v>508</v>
      </c>
      <c r="G5" s="179" t="s">
        <v>509</v>
      </c>
      <c r="H5" s="179" t="s">
        <v>809</v>
      </c>
      <c r="I5" s="159" t="s">
        <v>1022</v>
      </c>
      <c r="J5" s="159" t="s">
        <v>1023</v>
      </c>
      <c r="K5" s="162" t="s">
        <v>1024</v>
      </c>
      <c r="L5" s="163">
        <v>0</v>
      </c>
      <c r="M5" s="164">
        <v>35</v>
      </c>
      <c r="N5" s="165">
        <f>SUM(L5:M5)</f>
        <v>35</v>
      </c>
    </row>
    <row r="6" spans="2:14" ht="50.25" customHeight="1" x14ac:dyDescent="0.25">
      <c r="B6" s="172" t="s">
        <v>1025</v>
      </c>
      <c r="C6" s="167" t="s">
        <v>1019</v>
      </c>
      <c r="D6" s="159" t="s">
        <v>1020</v>
      </c>
      <c r="E6" s="173" t="s">
        <v>1021</v>
      </c>
      <c r="F6" s="179" t="s">
        <v>508</v>
      </c>
      <c r="G6" s="179" t="s">
        <v>509</v>
      </c>
      <c r="H6" s="179" t="s">
        <v>809</v>
      </c>
      <c r="I6" s="159" t="s">
        <v>1022</v>
      </c>
      <c r="J6" s="159" t="s">
        <v>1023</v>
      </c>
      <c r="K6" s="162" t="s">
        <v>1024</v>
      </c>
      <c r="L6" s="166">
        <v>0</v>
      </c>
      <c r="M6" s="167">
        <v>36</v>
      </c>
      <c r="N6" s="168">
        <f t="shared" ref="N6:N24" si="0">SUM(L6:M6)</f>
        <v>36</v>
      </c>
    </row>
    <row r="7" spans="2:14" ht="50.25" customHeight="1" x14ac:dyDescent="0.25">
      <c r="B7" s="166" t="s">
        <v>1026</v>
      </c>
      <c r="C7" s="167" t="s">
        <v>1027</v>
      </c>
      <c r="D7" s="159" t="s">
        <v>1020</v>
      </c>
      <c r="E7" s="173" t="s">
        <v>1021</v>
      </c>
      <c r="F7" s="179" t="s">
        <v>508</v>
      </c>
      <c r="G7" s="179" t="s">
        <v>509</v>
      </c>
      <c r="H7" s="179" t="s">
        <v>809</v>
      </c>
      <c r="I7" s="159" t="s">
        <v>1022</v>
      </c>
      <c r="J7" s="159" t="s">
        <v>1023</v>
      </c>
      <c r="K7" s="174" t="s">
        <v>1028</v>
      </c>
      <c r="L7" s="166">
        <v>0</v>
      </c>
      <c r="M7" s="167">
        <v>70</v>
      </c>
      <c r="N7" s="168">
        <f t="shared" si="0"/>
        <v>70</v>
      </c>
    </row>
    <row r="8" spans="2:14" ht="50.25" customHeight="1" x14ac:dyDescent="0.25">
      <c r="B8" s="166" t="s">
        <v>1029</v>
      </c>
      <c r="C8" s="167" t="s">
        <v>1019</v>
      </c>
      <c r="D8" s="159" t="s">
        <v>1020</v>
      </c>
      <c r="E8" s="167" t="s">
        <v>1030</v>
      </c>
      <c r="F8" s="167" t="s">
        <v>508</v>
      </c>
      <c r="G8" s="167" t="s">
        <v>509</v>
      </c>
      <c r="H8" s="167" t="s">
        <v>809</v>
      </c>
      <c r="I8" s="167" t="s">
        <v>1022</v>
      </c>
      <c r="J8" s="159" t="s">
        <v>1023</v>
      </c>
      <c r="K8" s="174" t="s">
        <v>1024</v>
      </c>
      <c r="L8" s="166">
        <v>0</v>
      </c>
      <c r="M8" s="167">
        <v>32</v>
      </c>
      <c r="N8" s="168">
        <f t="shared" si="0"/>
        <v>32</v>
      </c>
    </row>
    <row r="9" spans="2:14" ht="50.25" customHeight="1" x14ac:dyDescent="0.25">
      <c r="B9" s="166" t="s">
        <v>1031</v>
      </c>
      <c r="C9" s="167" t="s">
        <v>1019</v>
      </c>
      <c r="D9" s="167" t="s">
        <v>1020</v>
      </c>
      <c r="E9" s="167" t="s">
        <v>1032</v>
      </c>
      <c r="F9" s="167" t="s">
        <v>508</v>
      </c>
      <c r="G9" s="167" t="s">
        <v>509</v>
      </c>
      <c r="H9" s="167" t="s">
        <v>798</v>
      </c>
      <c r="I9" s="167" t="s">
        <v>1033</v>
      </c>
      <c r="J9" s="159" t="s">
        <v>1023</v>
      </c>
      <c r="K9" s="174" t="s">
        <v>1034</v>
      </c>
      <c r="L9" s="166">
        <v>0</v>
      </c>
      <c r="M9" s="167">
        <v>36</v>
      </c>
      <c r="N9" s="168">
        <f t="shared" si="0"/>
        <v>36</v>
      </c>
    </row>
    <row r="10" spans="2:14" ht="50.25" customHeight="1" x14ac:dyDescent="0.25">
      <c r="B10" s="166" t="s">
        <v>1031</v>
      </c>
      <c r="C10" s="167" t="s">
        <v>1019</v>
      </c>
      <c r="D10" s="167" t="s">
        <v>1020</v>
      </c>
      <c r="E10" s="167" t="s">
        <v>1032</v>
      </c>
      <c r="F10" s="167" t="s">
        <v>508</v>
      </c>
      <c r="G10" s="167" t="s">
        <v>509</v>
      </c>
      <c r="H10" s="167" t="s">
        <v>798</v>
      </c>
      <c r="I10" s="167" t="s">
        <v>1033</v>
      </c>
      <c r="J10" s="159" t="s">
        <v>1023</v>
      </c>
      <c r="K10" s="174" t="s">
        <v>1035</v>
      </c>
      <c r="L10" s="166">
        <v>0</v>
      </c>
      <c r="M10" s="167">
        <v>35</v>
      </c>
      <c r="N10" s="168">
        <f t="shared" si="0"/>
        <v>35</v>
      </c>
    </row>
    <row r="11" spans="2:14" ht="50.25" customHeight="1" x14ac:dyDescent="0.25">
      <c r="B11" s="166" t="s">
        <v>1036</v>
      </c>
      <c r="C11" s="167" t="s">
        <v>1019</v>
      </c>
      <c r="D11" s="167" t="s">
        <v>1020</v>
      </c>
      <c r="E11" s="167" t="s">
        <v>1037</v>
      </c>
      <c r="F11" s="167" t="s">
        <v>508</v>
      </c>
      <c r="G11" s="167" t="s">
        <v>509</v>
      </c>
      <c r="H11" s="167" t="s">
        <v>798</v>
      </c>
      <c r="I11" s="167" t="s">
        <v>1033</v>
      </c>
      <c r="J11" s="167" t="s">
        <v>1038</v>
      </c>
      <c r="K11" s="174" t="s">
        <v>1039</v>
      </c>
      <c r="L11" s="166">
        <v>0</v>
      </c>
      <c r="M11" s="167">
        <v>24</v>
      </c>
      <c r="N11" s="168">
        <f t="shared" si="0"/>
        <v>24</v>
      </c>
    </row>
    <row r="12" spans="2:14" ht="50.25" customHeight="1" x14ac:dyDescent="0.25">
      <c r="B12" s="166" t="s">
        <v>1036</v>
      </c>
      <c r="C12" s="167" t="s">
        <v>1019</v>
      </c>
      <c r="D12" s="167" t="s">
        <v>1020</v>
      </c>
      <c r="E12" s="167" t="s">
        <v>1037</v>
      </c>
      <c r="F12" s="167" t="s">
        <v>508</v>
      </c>
      <c r="G12" s="167" t="s">
        <v>509</v>
      </c>
      <c r="H12" s="167" t="s">
        <v>798</v>
      </c>
      <c r="I12" s="167" t="s">
        <v>1033</v>
      </c>
      <c r="J12" s="167" t="s">
        <v>1038</v>
      </c>
      <c r="K12" s="174" t="s">
        <v>1040</v>
      </c>
      <c r="L12" s="166">
        <v>0</v>
      </c>
      <c r="M12" s="167">
        <v>22</v>
      </c>
      <c r="N12" s="168">
        <f t="shared" si="0"/>
        <v>22</v>
      </c>
    </row>
    <row r="13" spans="2:14" ht="50.25" customHeight="1" x14ac:dyDescent="0.25">
      <c r="B13" s="166" t="s">
        <v>1041</v>
      </c>
      <c r="C13" s="167" t="s">
        <v>1019</v>
      </c>
      <c r="D13" s="167" t="s">
        <v>1020</v>
      </c>
      <c r="E13" s="167" t="s">
        <v>1021</v>
      </c>
      <c r="F13" s="167" t="s">
        <v>508</v>
      </c>
      <c r="G13" s="167" t="s">
        <v>509</v>
      </c>
      <c r="H13" s="167" t="s">
        <v>809</v>
      </c>
      <c r="I13" s="167" t="s">
        <v>1022</v>
      </c>
      <c r="J13" s="167" t="s">
        <v>1023</v>
      </c>
      <c r="K13" s="174" t="s">
        <v>1024</v>
      </c>
      <c r="L13" s="166">
        <v>0</v>
      </c>
      <c r="M13" s="167">
        <v>36</v>
      </c>
      <c r="N13" s="168">
        <f t="shared" si="0"/>
        <v>36</v>
      </c>
    </row>
    <row r="14" spans="2:14" ht="50.25" customHeight="1" x14ac:dyDescent="0.25">
      <c r="B14" s="166" t="s">
        <v>1042</v>
      </c>
      <c r="C14" s="167" t="s">
        <v>1019</v>
      </c>
      <c r="D14" s="167" t="s">
        <v>1020</v>
      </c>
      <c r="E14" s="167" t="s">
        <v>1030</v>
      </c>
      <c r="F14" s="167" t="s">
        <v>508</v>
      </c>
      <c r="G14" s="167" t="s">
        <v>509</v>
      </c>
      <c r="H14" s="167" t="s">
        <v>809</v>
      </c>
      <c r="I14" s="167" t="s">
        <v>1022</v>
      </c>
      <c r="J14" s="167" t="s">
        <v>1023</v>
      </c>
      <c r="K14" s="174" t="s">
        <v>1024</v>
      </c>
      <c r="L14" s="166">
        <v>0</v>
      </c>
      <c r="M14" s="167">
        <v>32</v>
      </c>
      <c r="N14" s="168">
        <f t="shared" si="0"/>
        <v>32</v>
      </c>
    </row>
    <row r="15" spans="2:14" ht="50.25" customHeight="1" x14ac:dyDescent="0.25">
      <c r="B15" s="166" t="s">
        <v>1043</v>
      </c>
      <c r="C15" s="167" t="s">
        <v>1019</v>
      </c>
      <c r="D15" s="167" t="s">
        <v>1020</v>
      </c>
      <c r="E15" s="167" t="s">
        <v>1032</v>
      </c>
      <c r="F15" s="167" t="s">
        <v>508</v>
      </c>
      <c r="G15" s="167" t="s">
        <v>509</v>
      </c>
      <c r="H15" s="167" t="s">
        <v>798</v>
      </c>
      <c r="I15" s="167" t="s">
        <v>1033</v>
      </c>
      <c r="J15" s="167" t="s">
        <v>1023</v>
      </c>
      <c r="K15" s="174" t="s">
        <v>1044</v>
      </c>
      <c r="L15" s="166">
        <v>0</v>
      </c>
      <c r="M15" s="167">
        <v>35</v>
      </c>
      <c r="N15" s="168">
        <f t="shared" si="0"/>
        <v>35</v>
      </c>
    </row>
    <row r="16" spans="2:14" ht="50.25" customHeight="1" x14ac:dyDescent="0.25">
      <c r="B16" s="166" t="s">
        <v>1043</v>
      </c>
      <c r="C16" s="167" t="s">
        <v>1019</v>
      </c>
      <c r="D16" s="167" t="s">
        <v>1020</v>
      </c>
      <c r="E16" s="167" t="s">
        <v>1032</v>
      </c>
      <c r="F16" s="167" t="s">
        <v>508</v>
      </c>
      <c r="G16" s="167" t="s">
        <v>509</v>
      </c>
      <c r="H16" s="167" t="s">
        <v>798</v>
      </c>
      <c r="I16" s="167" t="s">
        <v>1033</v>
      </c>
      <c r="J16" s="167" t="s">
        <v>1023</v>
      </c>
      <c r="K16" s="174" t="s">
        <v>1024</v>
      </c>
      <c r="L16" s="166">
        <v>0</v>
      </c>
      <c r="M16" s="167">
        <v>35</v>
      </c>
      <c r="N16" s="168">
        <f t="shared" si="0"/>
        <v>35</v>
      </c>
    </row>
    <row r="17" spans="2:14" ht="50.25" customHeight="1" x14ac:dyDescent="0.25">
      <c r="B17" s="166" t="s">
        <v>1045</v>
      </c>
      <c r="C17" s="167" t="s">
        <v>1019</v>
      </c>
      <c r="D17" s="167" t="s">
        <v>1020</v>
      </c>
      <c r="E17" s="167" t="s">
        <v>1032</v>
      </c>
      <c r="F17" s="167" t="s">
        <v>508</v>
      </c>
      <c r="G17" s="167" t="s">
        <v>509</v>
      </c>
      <c r="H17" s="167" t="s">
        <v>798</v>
      </c>
      <c r="I17" s="167" t="s">
        <v>1033</v>
      </c>
      <c r="J17" s="167" t="s">
        <v>1023</v>
      </c>
      <c r="K17" s="174" t="s">
        <v>1034</v>
      </c>
      <c r="L17" s="166">
        <v>0</v>
      </c>
      <c r="M17" s="167">
        <v>36</v>
      </c>
      <c r="N17" s="168">
        <f t="shared" si="0"/>
        <v>36</v>
      </c>
    </row>
    <row r="18" spans="2:14" ht="50.25" customHeight="1" x14ac:dyDescent="0.25">
      <c r="B18" s="166" t="s">
        <v>1045</v>
      </c>
      <c r="C18" s="167" t="s">
        <v>1019</v>
      </c>
      <c r="D18" s="167" t="s">
        <v>1020</v>
      </c>
      <c r="E18" s="167" t="s">
        <v>1032</v>
      </c>
      <c r="F18" s="167" t="s">
        <v>508</v>
      </c>
      <c r="G18" s="167" t="s">
        <v>509</v>
      </c>
      <c r="H18" s="167" t="s">
        <v>798</v>
      </c>
      <c r="I18" s="167" t="s">
        <v>1033</v>
      </c>
      <c r="J18" s="167" t="s">
        <v>1023</v>
      </c>
      <c r="K18" s="174" t="s">
        <v>1035</v>
      </c>
      <c r="L18" s="166">
        <v>0</v>
      </c>
      <c r="M18" s="167">
        <v>35</v>
      </c>
      <c r="N18" s="168">
        <f t="shared" si="0"/>
        <v>35</v>
      </c>
    </row>
    <row r="19" spans="2:14" ht="50.25" customHeight="1" x14ac:dyDescent="0.25">
      <c r="B19" s="166" t="s">
        <v>1046</v>
      </c>
      <c r="C19" s="167" t="s">
        <v>1019</v>
      </c>
      <c r="D19" s="167" t="s">
        <v>1020</v>
      </c>
      <c r="E19" s="167" t="s">
        <v>1037</v>
      </c>
      <c r="F19" s="167" t="s">
        <v>508</v>
      </c>
      <c r="G19" s="167" t="s">
        <v>509</v>
      </c>
      <c r="H19" s="167" t="s">
        <v>798</v>
      </c>
      <c r="I19" s="167" t="s">
        <v>1033</v>
      </c>
      <c r="J19" s="167" t="s">
        <v>1038</v>
      </c>
      <c r="K19" s="174" t="s">
        <v>1047</v>
      </c>
      <c r="L19" s="166">
        <v>0</v>
      </c>
      <c r="M19" s="167">
        <v>14</v>
      </c>
      <c r="N19" s="168">
        <f t="shared" si="0"/>
        <v>14</v>
      </c>
    </row>
    <row r="20" spans="2:14" ht="50.25" customHeight="1" x14ac:dyDescent="0.25">
      <c r="B20" s="166" t="s">
        <v>1046</v>
      </c>
      <c r="C20" s="167" t="s">
        <v>1019</v>
      </c>
      <c r="D20" s="167" t="s">
        <v>1020</v>
      </c>
      <c r="E20" s="167" t="s">
        <v>1037</v>
      </c>
      <c r="F20" s="167" t="s">
        <v>508</v>
      </c>
      <c r="G20" s="167" t="s">
        <v>509</v>
      </c>
      <c r="H20" s="167" t="s">
        <v>798</v>
      </c>
      <c r="I20" s="167" t="s">
        <v>1033</v>
      </c>
      <c r="J20" s="167" t="s">
        <v>1038</v>
      </c>
      <c r="K20" s="174" t="s">
        <v>1048</v>
      </c>
      <c r="L20" s="166">
        <v>0</v>
      </c>
      <c r="M20" s="167">
        <v>20</v>
      </c>
      <c r="N20" s="168">
        <f t="shared" si="0"/>
        <v>20</v>
      </c>
    </row>
    <row r="21" spans="2:14" ht="50.25" customHeight="1" x14ac:dyDescent="0.25">
      <c r="B21" s="166" t="s">
        <v>1049</v>
      </c>
      <c r="C21" s="167" t="s">
        <v>1019</v>
      </c>
      <c r="D21" s="167" t="s">
        <v>1020</v>
      </c>
      <c r="E21" s="167" t="s">
        <v>1037</v>
      </c>
      <c r="F21" s="167" t="s">
        <v>508</v>
      </c>
      <c r="G21" s="167" t="s">
        <v>509</v>
      </c>
      <c r="H21" s="167" t="s">
        <v>798</v>
      </c>
      <c r="I21" s="167" t="s">
        <v>1033</v>
      </c>
      <c r="J21" s="167" t="s">
        <v>1038</v>
      </c>
      <c r="K21" s="174" t="s">
        <v>1039</v>
      </c>
      <c r="L21" s="166">
        <v>0</v>
      </c>
      <c r="M21" s="167">
        <v>25</v>
      </c>
      <c r="N21" s="168">
        <f t="shared" si="0"/>
        <v>25</v>
      </c>
    </row>
    <row r="22" spans="2:14" ht="50.25" customHeight="1" x14ac:dyDescent="0.25">
      <c r="B22" s="166" t="s">
        <v>1049</v>
      </c>
      <c r="C22" s="167" t="s">
        <v>1019</v>
      </c>
      <c r="D22" s="167" t="s">
        <v>1020</v>
      </c>
      <c r="E22" s="167" t="s">
        <v>1037</v>
      </c>
      <c r="F22" s="167" t="s">
        <v>508</v>
      </c>
      <c r="G22" s="167" t="s">
        <v>509</v>
      </c>
      <c r="H22" s="167" t="s">
        <v>798</v>
      </c>
      <c r="I22" s="167" t="s">
        <v>1033</v>
      </c>
      <c r="J22" s="167" t="s">
        <v>1038</v>
      </c>
      <c r="K22" s="174" t="s">
        <v>1040</v>
      </c>
      <c r="L22" s="166">
        <v>0</v>
      </c>
      <c r="M22" s="167">
        <v>19</v>
      </c>
      <c r="N22" s="168">
        <f t="shared" si="0"/>
        <v>19</v>
      </c>
    </row>
    <row r="23" spans="2:14" ht="50.25" customHeight="1" x14ac:dyDescent="0.25">
      <c r="B23" s="166" t="s">
        <v>1050</v>
      </c>
      <c r="C23" s="167" t="s">
        <v>1019</v>
      </c>
      <c r="D23" s="167" t="s">
        <v>1020</v>
      </c>
      <c r="E23" s="167" t="s">
        <v>1051</v>
      </c>
      <c r="F23" s="167" t="s">
        <v>508</v>
      </c>
      <c r="G23" s="167" t="s">
        <v>509</v>
      </c>
      <c r="H23" s="167" t="s">
        <v>798</v>
      </c>
      <c r="I23" s="167" t="s">
        <v>1033</v>
      </c>
      <c r="J23" s="167" t="s">
        <v>1023</v>
      </c>
      <c r="K23" s="174" t="s">
        <v>1052</v>
      </c>
      <c r="L23" s="166">
        <v>0</v>
      </c>
      <c r="M23" s="167">
        <v>21</v>
      </c>
      <c r="N23" s="168">
        <f t="shared" si="0"/>
        <v>21</v>
      </c>
    </row>
    <row r="24" spans="2:14" ht="50.25" customHeight="1" thickBot="1" x14ac:dyDescent="0.3">
      <c r="B24" s="169" t="s">
        <v>1050</v>
      </c>
      <c r="C24" s="170" t="s">
        <v>1019</v>
      </c>
      <c r="D24" s="170" t="s">
        <v>1020</v>
      </c>
      <c r="E24" s="170" t="s">
        <v>1051</v>
      </c>
      <c r="F24" s="170" t="s">
        <v>508</v>
      </c>
      <c r="G24" s="170" t="s">
        <v>509</v>
      </c>
      <c r="H24" s="170" t="s">
        <v>798</v>
      </c>
      <c r="I24" s="170" t="s">
        <v>1033</v>
      </c>
      <c r="J24" s="170" t="s">
        <v>1023</v>
      </c>
      <c r="K24" s="175" t="s">
        <v>1053</v>
      </c>
      <c r="L24" s="169">
        <v>0</v>
      </c>
      <c r="M24" s="170">
        <v>21</v>
      </c>
      <c r="N24" s="189">
        <f t="shared" si="0"/>
        <v>21</v>
      </c>
    </row>
    <row r="25" spans="2:14" ht="19.7" customHeight="1" x14ac:dyDescent="0.25">
      <c r="N25" s="190">
        <f>SUM(N5:N24)</f>
        <v>619</v>
      </c>
    </row>
    <row r="27" spans="2:14" x14ac:dyDescent="0.25">
      <c r="B27" s="176" t="s">
        <v>1054</v>
      </c>
      <c r="C27" s="176" t="s">
        <v>1055</v>
      </c>
      <c r="D27" s="176"/>
      <c r="E27" s="176"/>
      <c r="F27" s="103" t="s">
        <v>381</v>
      </c>
      <c r="G27" s="103" t="s">
        <v>382</v>
      </c>
      <c r="H27" s="101" t="s">
        <v>383</v>
      </c>
      <c r="I27" s="157"/>
    </row>
    <row r="28" spans="2:14" ht="22.5" x14ac:dyDescent="0.25">
      <c r="B28" s="176"/>
      <c r="E28" s="180"/>
      <c r="F28" s="157" t="s">
        <v>569</v>
      </c>
      <c r="G28" s="157" t="s">
        <v>570</v>
      </c>
      <c r="H28" s="177" t="s">
        <v>571</v>
      </c>
      <c r="I28" s="157"/>
    </row>
    <row r="29" spans="2:14" x14ac:dyDescent="0.25">
      <c r="B29" s="171" t="s">
        <v>1022</v>
      </c>
      <c r="C29" s="157" t="s">
        <v>1056</v>
      </c>
      <c r="D29" s="157"/>
      <c r="E29" s="178"/>
      <c r="F29" s="157" t="s">
        <v>573</v>
      </c>
      <c r="G29" s="157" t="s">
        <v>573</v>
      </c>
      <c r="H29" s="177" t="s">
        <v>574</v>
      </c>
      <c r="I29" s="157"/>
    </row>
    <row r="30" spans="2:14" ht="22.5" x14ac:dyDescent="0.25">
      <c r="B30" s="171" t="s">
        <v>1057</v>
      </c>
      <c r="C30" s="157" t="s">
        <v>1038</v>
      </c>
      <c r="D30" s="157"/>
      <c r="E30" s="178"/>
      <c r="F30" s="157" t="s">
        <v>579</v>
      </c>
      <c r="G30" s="157" t="s">
        <v>580</v>
      </c>
      <c r="H30" s="177" t="s">
        <v>581</v>
      </c>
      <c r="I30" s="157"/>
    </row>
    <row r="31" spans="2:14" x14ac:dyDescent="0.25">
      <c r="B31" s="171" t="s">
        <v>1058</v>
      </c>
      <c r="C31" s="157" t="s">
        <v>1023</v>
      </c>
      <c r="D31" s="157"/>
      <c r="E31" s="178"/>
      <c r="F31" s="157" t="s">
        <v>498</v>
      </c>
      <c r="G31" s="157" t="s">
        <v>582</v>
      </c>
      <c r="H31" s="177" t="s">
        <v>583</v>
      </c>
      <c r="I31" s="157"/>
    </row>
    <row r="32" spans="2:14" ht="33.75" x14ac:dyDescent="0.25">
      <c r="B32" s="157" t="s">
        <v>1059</v>
      </c>
      <c r="C32" s="157" t="s">
        <v>1060</v>
      </c>
      <c r="D32" s="157"/>
      <c r="E32" s="178"/>
      <c r="F32" s="157" t="s">
        <v>588</v>
      </c>
      <c r="G32" s="157" t="s">
        <v>589</v>
      </c>
      <c r="H32" s="177" t="s">
        <v>590</v>
      </c>
      <c r="I32" s="157"/>
    </row>
    <row r="33" spans="2:9" ht="22.5" x14ac:dyDescent="0.25">
      <c r="B33" s="157" t="s">
        <v>1061</v>
      </c>
      <c r="C33" s="157" t="s">
        <v>1062</v>
      </c>
      <c r="D33" s="157"/>
      <c r="E33" s="178"/>
      <c r="F33" s="157" t="s">
        <v>595</v>
      </c>
      <c r="G33" s="157" t="s">
        <v>596</v>
      </c>
      <c r="H33" s="177" t="s">
        <v>597</v>
      </c>
      <c r="I33" s="157"/>
    </row>
    <row r="34" spans="2:9" x14ac:dyDescent="0.25">
      <c r="B34" s="157" t="s">
        <v>1033</v>
      </c>
      <c r="C34" s="157" t="s">
        <v>1063</v>
      </c>
      <c r="D34" s="157"/>
      <c r="E34" s="178"/>
      <c r="F34" s="157" t="s">
        <v>535</v>
      </c>
      <c r="G34" s="157" t="s">
        <v>601</v>
      </c>
      <c r="H34" s="177" t="s">
        <v>602</v>
      </c>
      <c r="I34" s="157"/>
    </row>
    <row r="35" spans="2:9" x14ac:dyDescent="0.25">
      <c r="B35" s="157"/>
      <c r="E35" s="178"/>
      <c r="F35" s="157" t="s">
        <v>605</v>
      </c>
      <c r="G35" s="157" t="s">
        <v>606</v>
      </c>
      <c r="H35" s="177" t="s">
        <v>607</v>
      </c>
      <c r="I35" s="157"/>
    </row>
    <row r="36" spans="2:9" ht="22.5" x14ac:dyDescent="0.25">
      <c r="B36" s="157"/>
      <c r="E36" s="178"/>
      <c r="F36" s="157" t="s">
        <v>611</v>
      </c>
      <c r="G36" s="157" t="s">
        <v>612</v>
      </c>
      <c r="H36" s="177" t="s">
        <v>613</v>
      </c>
      <c r="I36" s="157"/>
    </row>
    <row r="37" spans="2:9" x14ac:dyDescent="0.25">
      <c r="E37" s="178"/>
      <c r="F37" s="157" t="s">
        <v>616</v>
      </c>
      <c r="G37" s="157" t="s">
        <v>617</v>
      </c>
      <c r="H37" s="177" t="s">
        <v>618</v>
      </c>
      <c r="I37" s="157"/>
    </row>
    <row r="38" spans="2:9" x14ac:dyDescent="0.25">
      <c r="E38" s="178"/>
      <c r="F38" s="157" t="s">
        <v>621</v>
      </c>
      <c r="G38" s="157" t="s">
        <v>622</v>
      </c>
      <c r="H38" s="177" t="s">
        <v>573</v>
      </c>
      <c r="I38" s="157"/>
    </row>
    <row r="39" spans="2:9" x14ac:dyDescent="0.25">
      <c r="E39" s="178"/>
      <c r="F39" s="157" t="s">
        <v>625</v>
      </c>
      <c r="G39" s="157" t="s">
        <v>626</v>
      </c>
      <c r="H39" s="177" t="s">
        <v>627</v>
      </c>
      <c r="I39" s="157"/>
    </row>
    <row r="40" spans="2:9" x14ac:dyDescent="0.25">
      <c r="E40" s="178"/>
      <c r="F40" s="157" t="s">
        <v>630</v>
      </c>
      <c r="G40" s="157" t="s">
        <v>631</v>
      </c>
      <c r="H40" s="177" t="s">
        <v>580</v>
      </c>
      <c r="I40" s="157"/>
    </row>
    <row r="41" spans="2:9" ht="22.5" x14ac:dyDescent="0.25">
      <c r="E41" s="178"/>
      <c r="F41" s="157" t="s">
        <v>634</v>
      </c>
      <c r="G41" s="157" t="s">
        <v>635</v>
      </c>
      <c r="H41" s="177" t="s">
        <v>582</v>
      </c>
      <c r="I41" s="157"/>
    </row>
    <row r="42" spans="2:9" x14ac:dyDescent="0.25">
      <c r="E42" s="178"/>
      <c r="F42" s="157" t="s">
        <v>508</v>
      </c>
      <c r="G42" s="157" t="s">
        <v>638</v>
      </c>
      <c r="H42" s="177" t="s">
        <v>639</v>
      </c>
      <c r="I42" s="157"/>
    </row>
    <row r="43" spans="2:9" x14ac:dyDescent="0.25">
      <c r="E43" s="178"/>
      <c r="F43" s="157" t="s">
        <v>642</v>
      </c>
      <c r="G43" s="157" t="s">
        <v>643</v>
      </c>
      <c r="H43" s="177" t="s">
        <v>644</v>
      </c>
      <c r="I43" s="157"/>
    </row>
    <row r="44" spans="2:9" x14ac:dyDescent="0.25">
      <c r="E44" s="178"/>
      <c r="F44" s="157"/>
      <c r="G44" s="157" t="s">
        <v>647</v>
      </c>
      <c r="H44" s="177" t="s">
        <v>648</v>
      </c>
      <c r="I44" s="157"/>
    </row>
    <row r="45" spans="2:9" ht="22.5" x14ac:dyDescent="0.25">
      <c r="E45" s="178"/>
      <c r="F45" s="157"/>
      <c r="G45" s="157" t="s">
        <v>650</v>
      </c>
      <c r="H45" s="177" t="s">
        <v>651</v>
      </c>
      <c r="I45" s="157"/>
    </row>
    <row r="46" spans="2:9" x14ac:dyDescent="0.25">
      <c r="E46" s="178"/>
      <c r="F46" s="157"/>
      <c r="G46" s="157" t="s">
        <v>654</v>
      </c>
      <c r="H46" s="177" t="s">
        <v>655</v>
      </c>
      <c r="I46" s="157"/>
    </row>
    <row r="47" spans="2:9" x14ac:dyDescent="0.25">
      <c r="E47" s="178"/>
      <c r="F47" s="157"/>
      <c r="G47" s="157" t="s">
        <v>658</v>
      </c>
      <c r="H47" s="177" t="s">
        <v>659</v>
      </c>
      <c r="I47" s="157"/>
    </row>
    <row r="48" spans="2:9" x14ac:dyDescent="0.25">
      <c r="E48" s="178"/>
      <c r="F48" s="157"/>
      <c r="G48" s="157" t="s">
        <v>662</v>
      </c>
      <c r="H48" s="177" t="s">
        <v>663</v>
      </c>
      <c r="I48" s="157"/>
    </row>
    <row r="49" spans="5:9" x14ac:dyDescent="0.25">
      <c r="E49" s="178"/>
      <c r="F49" s="157"/>
      <c r="G49" s="157" t="s">
        <v>666</v>
      </c>
      <c r="H49" s="177" t="s">
        <v>667</v>
      </c>
      <c r="I49" s="157"/>
    </row>
    <row r="50" spans="5:9" ht="22.5" x14ac:dyDescent="0.25">
      <c r="E50" s="178"/>
      <c r="F50" s="157"/>
      <c r="G50" s="157" t="s">
        <v>670</v>
      </c>
      <c r="H50" s="177" t="s">
        <v>671</v>
      </c>
      <c r="I50" s="157"/>
    </row>
    <row r="51" spans="5:9" ht="22.5" x14ac:dyDescent="0.25">
      <c r="E51" s="178"/>
      <c r="F51" s="157"/>
      <c r="G51" s="157" t="s">
        <v>674</v>
      </c>
      <c r="H51" s="177" t="s">
        <v>675</v>
      </c>
      <c r="I51" s="157"/>
    </row>
    <row r="52" spans="5:9" x14ac:dyDescent="0.25">
      <c r="E52" s="178"/>
      <c r="F52" s="157"/>
      <c r="G52" s="157" t="s">
        <v>678</v>
      </c>
      <c r="H52" s="177" t="s">
        <v>679</v>
      </c>
      <c r="I52" s="157"/>
    </row>
    <row r="53" spans="5:9" x14ac:dyDescent="0.25">
      <c r="E53" s="178"/>
      <c r="F53" s="157"/>
      <c r="G53" s="157" t="s">
        <v>682</v>
      </c>
      <c r="H53" s="177" t="s">
        <v>683</v>
      </c>
      <c r="I53" s="157"/>
    </row>
    <row r="54" spans="5:9" ht="22.5" x14ac:dyDescent="0.25">
      <c r="E54" s="178"/>
      <c r="F54" s="157"/>
      <c r="G54" s="157" t="s">
        <v>685</v>
      </c>
      <c r="H54" s="177" t="s">
        <v>686</v>
      </c>
      <c r="I54" s="157"/>
    </row>
    <row r="55" spans="5:9" x14ac:dyDescent="0.25">
      <c r="E55" s="178"/>
      <c r="F55" s="157"/>
      <c r="G55" s="157" t="s">
        <v>499</v>
      </c>
      <c r="H55" s="177" t="s">
        <v>687</v>
      </c>
      <c r="I55" s="157"/>
    </row>
    <row r="56" spans="5:9" x14ac:dyDescent="0.25">
      <c r="E56" s="178"/>
      <c r="F56" s="157"/>
      <c r="G56" s="157" t="s">
        <v>688</v>
      </c>
      <c r="H56" s="177" t="s">
        <v>689</v>
      </c>
      <c r="I56" s="157"/>
    </row>
    <row r="57" spans="5:9" x14ac:dyDescent="0.25">
      <c r="E57" s="178"/>
      <c r="F57" s="157"/>
      <c r="G57" s="157" t="s">
        <v>690</v>
      </c>
      <c r="H57" s="177" t="s">
        <v>691</v>
      </c>
      <c r="I57" s="157"/>
    </row>
    <row r="58" spans="5:9" x14ac:dyDescent="0.25">
      <c r="E58" s="178"/>
      <c r="F58" s="157"/>
      <c r="G58" s="157" t="s">
        <v>692</v>
      </c>
      <c r="H58" s="177" t="s">
        <v>693</v>
      </c>
      <c r="I58" s="157"/>
    </row>
    <row r="59" spans="5:9" x14ac:dyDescent="0.25">
      <c r="E59" s="178"/>
      <c r="F59" s="157"/>
      <c r="G59" s="157" t="s">
        <v>625</v>
      </c>
      <c r="H59" s="177" t="s">
        <v>694</v>
      </c>
      <c r="I59" s="157"/>
    </row>
    <row r="60" spans="5:9" x14ac:dyDescent="0.25">
      <c r="E60" s="178"/>
      <c r="F60" s="157"/>
      <c r="G60" s="157" t="s">
        <v>695</v>
      </c>
      <c r="H60" s="177" t="s">
        <v>696</v>
      </c>
      <c r="I60" s="157"/>
    </row>
    <row r="61" spans="5:9" x14ac:dyDescent="0.25">
      <c r="E61" s="178"/>
      <c r="F61" s="157"/>
      <c r="G61" s="157" t="s">
        <v>697</v>
      </c>
      <c r="H61" s="177" t="s">
        <v>617</v>
      </c>
      <c r="I61" s="157"/>
    </row>
    <row r="62" spans="5:9" x14ac:dyDescent="0.25">
      <c r="E62" s="178"/>
      <c r="F62" s="157"/>
      <c r="G62" s="157" t="s">
        <v>698</v>
      </c>
      <c r="H62" s="177" t="s">
        <v>699</v>
      </c>
      <c r="I62" s="157"/>
    </row>
    <row r="63" spans="5:9" x14ac:dyDescent="0.25">
      <c r="E63" s="178"/>
      <c r="F63" s="157"/>
      <c r="G63" s="157" t="s">
        <v>700</v>
      </c>
      <c r="H63" s="177" t="s">
        <v>701</v>
      </c>
      <c r="I63" s="157"/>
    </row>
    <row r="64" spans="5:9" x14ac:dyDescent="0.25">
      <c r="E64" s="178"/>
      <c r="F64" s="157"/>
      <c r="G64" s="157" t="s">
        <v>703</v>
      </c>
      <c r="H64" s="177" t="s">
        <v>702</v>
      </c>
      <c r="I64" s="157"/>
    </row>
    <row r="65" spans="5:9" x14ac:dyDescent="0.25">
      <c r="E65" s="178"/>
      <c r="F65" s="157"/>
      <c r="G65" s="157" t="s">
        <v>705</v>
      </c>
      <c r="H65" s="177" t="s">
        <v>704</v>
      </c>
      <c r="I65" s="157"/>
    </row>
    <row r="66" spans="5:9" x14ac:dyDescent="0.25">
      <c r="E66" s="178"/>
      <c r="F66" s="157"/>
      <c r="G66" s="157" t="s">
        <v>706</v>
      </c>
      <c r="H66" s="177" t="s">
        <v>626</v>
      </c>
      <c r="I66" s="157"/>
    </row>
    <row r="67" spans="5:9" x14ac:dyDescent="0.25">
      <c r="E67" s="178"/>
      <c r="F67" s="157"/>
      <c r="G67" s="157" t="s">
        <v>708</v>
      </c>
      <c r="H67" s="177" t="s">
        <v>707</v>
      </c>
      <c r="I67" s="157"/>
    </row>
    <row r="68" spans="5:9" x14ac:dyDescent="0.25">
      <c r="E68" s="178"/>
      <c r="F68" s="157"/>
      <c r="G68" s="157" t="s">
        <v>710</v>
      </c>
      <c r="H68" s="177" t="s">
        <v>709</v>
      </c>
      <c r="I68" s="157"/>
    </row>
    <row r="69" spans="5:9" x14ac:dyDescent="0.25">
      <c r="E69" s="178"/>
      <c r="F69" s="157"/>
      <c r="G69" s="157" t="s">
        <v>712</v>
      </c>
      <c r="H69" s="177" t="s">
        <v>711</v>
      </c>
      <c r="I69" s="157"/>
    </row>
    <row r="70" spans="5:9" x14ac:dyDescent="0.25">
      <c r="E70" s="178"/>
      <c r="F70" s="157"/>
      <c r="G70" s="157" t="s">
        <v>714</v>
      </c>
      <c r="H70" s="177" t="s">
        <v>713</v>
      </c>
      <c r="I70" s="157"/>
    </row>
    <row r="71" spans="5:9" ht="22.5" x14ac:dyDescent="0.25">
      <c r="E71" s="178"/>
      <c r="F71" s="157"/>
      <c r="G71" s="157" t="s">
        <v>716</v>
      </c>
      <c r="H71" s="177" t="s">
        <v>715</v>
      </c>
      <c r="I71" s="157"/>
    </row>
    <row r="72" spans="5:9" x14ac:dyDescent="0.25">
      <c r="E72" s="178"/>
      <c r="F72" s="157"/>
      <c r="G72" s="157" t="s">
        <v>509</v>
      </c>
      <c r="H72" s="177" t="s">
        <v>717</v>
      </c>
      <c r="I72" s="157"/>
    </row>
    <row r="73" spans="5:9" x14ac:dyDescent="0.25">
      <c r="E73" s="178"/>
      <c r="F73" s="157"/>
      <c r="G73" s="157" t="s">
        <v>719</v>
      </c>
      <c r="H73" s="177" t="s">
        <v>718</v>
      </c>
      <c r="I73" s="157"/>
    </row>
    <row r="74" spans="5:9" x14ac:dyDescent="0.25">
      <c r="E74" s="178"/>
      <c r="F74" s="157"/>
      <c r="G74" s="157" t="s">
        <v>536</v>
      </c>
      <c r="H74" s="177" t="s">
        <v>720</v>
      </c>
      <c r="I74" s="157"/>
    </row>
    <row r="75" spans="5:9" x14ac:dyDescent="0.25">
      <c r="E75" s="178"/>
      <c r="F75" s="157"/>
      <c r="G75" s="157" t="s">
        <v>722</v>
      </c>
      <c r="H75" s="177" t="s">
        <v>721</v>
      </c>
      <c r="I75" s="157"/>
    </row>
    <row r="76" spans="5:9" ht="22.5" x14ac:dyDescent="0.25">
      <c r="E76" s="178"/>
      <c r="F76" s="157"/>
      <c r="G76" s="157" t="s">
        <v>724</v>
      </c>
      <c r="H76" s="177" t="s">
        <v>723</v>
      </c>
      <c r="I76" s="157"/>
    </row>
    <row r="77" spans="5:9" x14ac:dyDescent="0.25">
      <c r="E77" s="178"/>
      <c r="F77" s="157"/>
      <c r="G77" s="157" t="s">
        <v>726</v>
      </c>
      <c r="H77" s="177" t="s">
        <v>725</v>
      </c>
      <c r="I77" s="157"/>
    </row>
    <row r="78" spans="5:9" ht="22.5" x14ac:dyDescent="0.25">
      <c r="E78" s="178"/>
      <c r="F78" s="157"/>
      <c r="G78" s="157" t="s">
        <v>728</v>
      </c>
      <c r="H78" s="177" t="s">
        <v>727</v>
      </c>
      <c r="I78" s="157"/>
    </row>
    <row r="79" spans="5:9" x14ac:dyDescent="0.25">
      <c r="E79" s="178"/>
      <c r="F79" s="157"/>
      <c r="G79" s="157" t="s">
        <v>730</v>
      </c>
      <c r="H79" s="177" t="s">
        <v>729</v>
      </c>
      <c r="I79" s="157"/>
    </row>
    <row r="80" spans="5:9" x14ac:dyDescent="0.25">
      <c r="E80" s="178"/>
      <c r="F80" s="157"/>
      <c r="G80" s="157" t="s">
        <v>588</v>
      </c>
      <c r="H80" s="177" t="s">
        <v>731</v>
      </c>
      <c r="I80" s="157"/>
    </row>
    <row r="81" spans="5:9" x14ac:dyDescent="0.25">
      <c r="E81" s="178"/>
      <c r="F81" s="157"/>
      <c r="G81" s="157" t="s">
        <v>735</v>
      </c>
      <c r="H81" s="177" t="s">
        <v>732</v>
      </c>
      <c r="I81" s="157"/>
    </row>
    <row r="82" spans="5:9" x14ac:dyDescent="0.25">
      <c r="E82" s="178"/>
      <c r="F82" s="157"/>
      <c r="G82" s="157" t="s">
        <v>1064</v>
      </c>
      <c r="H82" s="177" t="s">
        <v>734</v>
      </c>
      <c r="I82" s="157"/>
    </row>
    <row r="83" spans="5:9" x14ac:dyDescent="0.25">
      <c r="E83" s="178"/>
      <c r="F83" s="157"/>
      <c r="G83" s="157" t="s">
        <v>733</v>
      </c>
      <c r="H83" s="177" t="s">
        <v>736</v>
      </c>
      <c r="I83" s="157"/>
    </row>
    <row r="84" spans="5:9" x14ac:dyDescent="0.25">
      <c r="E84" s="178"/>
      <c r="F84" s="157"/>
      <c r="G84" s="157"/>
      <c r="H84" s="177" t="s">
        <v>738</v>
      </c>
      <c r="I84" s="157"/>
    </row>
    <row r="85" spans="5:9" x14ac:dyDescent="0.25">
      <c r="E85" s="178"/>
      <c r="F85" s="157"/>
      <c r="G85" s="157"/>
      <c r="H85" s="177" t="s">
        <v>739</v>
      </c>
      <c r="I85" s="157"/>
    </row>
    <row r="86" spans="5:9" x14ac:dyDescent="0.25">
      <c r="E86" s="178"/>
      <c r="F86" s="157"/>
      <c r="G86" s="157"/>
      <c r="H86" s="177" t="s">
        <v>740</v>
      </c>
      <c r="I86" s="157"/>
    </row>
    <row r="87" spans="5:9" x14ac:dyDescent="0.25">
      <c r="E87" s="178"/>
      <c r="F87" s="157"/>
      <c r="G87" s="157"/>
      <c r="H87" s="177" t="s">
        <v>741</v>
      </c>
      <c r="I87" s="157"/>
    </row>
    <row r="88" spans="5:9" x14ac:dyDescent="0.25">
      <c r="E88" s="178"/>
      <c r="F88" s="157"/>
      <c r="G88" s="157"/>
      <c r="H88" s="177" t="s">
        <v>742</v>
      </c>
      <c r="I88" s="157"/>
    </row>
    <row r="89" spans="5:9" x14ac:dyDescent="0.25">
      <c r="E89" s="178"/>
      <c r="F89" s="157"/>
      <c r="G89" s="157"/>
      <c r="H89" s="177" t="s">
        <v>643</v>
      </c>
      <c r="I89" s="157"/>
    </row>
    <row r="90" spans="5:9" x14ac:dyDescent="0.25">
      <c r="E90" s="178"/>
      <c r="F90" s="157"/>
      <c r="G90" s="157"/>
      <c r="H90" s="177" t="s">
        <v>743</v>
      </c>
      <c r="I90" s="157"/>
    </row>
    <row r="91" spans="5:9" x14ac:dyDescent="0.25">
      <c r="E91" s="178"/>
      <c r="F91" s="157"/>
      <c r="G91" s="157"/>
      <c r="H91" s="177" t="s">
        <v>744</v>
      </c>
      <c r="I91" s="157"/>
    </row>
    <row r="92" spans="5:9" x14ac:dyDescent="0.25">
      <c r="E92" s="178"/>
      <c r="F92" s="157"/>
      <c r="G92" s="157"/>
      <c r="H92" s="177" t="s">
        <v>745</v>
      </c>
      <c r="I92" s="157"/>
    </row>
    <row r="93" spans="5:9" x14ac:dyDescent="0.25">
      <c r="E93" s="178"/>
      <c r="F93" s="157"/>
      <c r="G93" s="157"/>
      <c r="H93" s="177" t="s">
        <v>746</v>
      </c>
      <c r="I93" s="157"/>
    </row>
    <row r="94" spans="5:9" x14ac:dyDescent="0.25">
      <c r="E94" s="178"/>
      <c r="F94" s="157"/>
      <c r="G94" s="157"/>
      <c r="H94" s="177" t="s">
        <v>747</v>
      </c>
      <c r="I94" s="157"/>
    </row>
    <row r="95" spans="5:9" x14ac:dyDescent="0.25">
      <c r="E95" s="178"/>
      <c r="F95" s="157"/>
      <c r="G95" s="157"/>
      <c r="H95" s="177" t="s">
        <v>748</v>
      </c>
      <c r="I95" s="157"/>
    </row>
    <row r="96" spans="5:9" x14ac:dyDescent="0.25">
      <c r="E96" s="178"/>
      <c r="F96" s="157"/>
      <c r="G96" s="157"/>
      <c r="H96" s="177" t="s">
        <v>749</v>
      </c>
      <c r="I96" s="157"/>
    </row>
    <row r="97" spans="5:9" x14ac:dyDescent="0.25">
      <c r="E97" s="178"/>
      <c r="F97" s="157"/>
      <c r="G97" s="157"/>
      <c r="H97" s="177" t="s">
        <v>750</v>
      </c>
      <c r="I97" s="157"/>
    </row>
    <row r="98" spans="5:9" x14ac:dyDescent="0.25">
      <c r="E98" s="178"/>
      <c r="F98" s="157"/>
      <c r="G98" s="157"/>
      <c r="H98" s="177" t="s">
        <v>654</v>
      </c>
      <c r="I98" s="157"/>
    </row>
    <row r="99" spans="5:9" x14ac:dyDescent="0.25">
      <c r="E99" s="178"/>
      <c r="F99" s="157"/>
      <c r="G99" s="157"/>
      <c r="H99" s="177" t="s">
        <v>751</v>
      </c>
      <c r="I99" s="157"/>
    </row>
    <row r="100" spans="5:9" x14ac:dyDescent="0.25">
      <c r="E100" s="178"/>
      <c r="F100" s="157"/>
      <c r="G100" s="157"/>
      <c r="H100" s="177" t="s">
        <v>752</v>
      </c>
      <c r="I100" s="157"/>
    </row>
    <row r="101" spans="5:9" x14ac:dyDescent="0.25">
      <c r="E101" s="178"/>
      <c r="F101" s="157"/>
      <c r="G101" s="157"/>
      <c r="H101" s="177" t="s">
        <v>753</v>
      </c>
      <c r="I101" s="157"/>
    </row>
    <row r="102" spans="5:9" ht="22.5" x14ac:dyDescent="0.25">
      <c r="E102" s="178"/>
      <c r="F102" s="157"/>
      <c r="G102" s="157"/>
      <c r="H102" s="177" t="s">
        <v>754</v>
      </c>
      <c r="I102" s="157"/>
    </row>
    <row r="103" spans="5:9" x14ac:dyDescent="0.25">
      <c r="E103" s="178"/>
      <c r="F103" s="157"/>
      <c r="G103" s="157"/>
      <c r="H103" s="177" t="s">
        <v>755</v>
      </c>
      <c r="I103" s="157"/>
    </row>
    <row r="104" spans="5:9" x14ac:dyDescent="0.25">
      <c r="E104" s="178"/>
      <c r="F104" s="157"/>
      <c r="G104" s="157"/>
      <c r="H104" s="177" t="s">
        <v>756</v>
      </c>
      <c r="I104" s="157"/>
    </row>
    <row r="105" spans="5:9" x14ac:dyDescent="0.25">
      <c r="E105" s="178"/>
      <c r="F105" s="157"/>
      <c r="G105" s="157"/>
      <c r="H105" s="177" t="s">
        <v>757</v>
      </c>
      <c r="I105" s="157"/>
    </row>
    <row r="106" spans="5:9" x14ac:dyDescent="0.25">
      <c r="E106" s="178"/>
      <c r="F106" s="157"/>
      <c r="G106" s="157"/>
      <c r="H106" s="177" t="s">
        <v>662</v>
      </c>
      <c r="I106" s="157"/>
    </row>
    <row r="107" spans="5:9" x14ac:dyDescent="0.25">
      <c r="E107" s="178"/>
      <c r="F107" s="157"/>
      <c r="G107" s="157"/>
      <c r="H107" s="177" t="s">
        <v>758</v>
      </c>
      <c r="I107" s="157"/>
    </row>
    <row r="108" spans="5:9" ht="22.5" x14ac:dyDescent="0.25">
      <c r="E108" s="178"/>
      <c r="F108" s="157"/>
      <c r="G108" s="157"/>
      <c r="H108" s="177" t="s">
        <v>759</v>
      </c>
      <c r="I108" s="157"/>
    </row>
    <row r="109" spans="5:9" x14ac:dyDescent="0.25">
      <c r="E109" s="178"/>
      <c r="F109" s="157"/>
      <c r="G109" s="157"/>
      <c r="H109" s="177" t="s">
        <v>760</v>
      </c>
      <c r="I109" s="157"/>
    </row>
    <row r="110" spans="5:9" x14ac:dyDescent="0.25">
      <c r="E110" s="178"/>
      <c r="F110" s="157"/>
      <c r="G110" s="157"/>
      <c r="H110" s="177" t="s">
        <v>761</v>
      </c>
      <c r="I110" s="157"/>
    </row>
    <row r="111" spans="5:9" x14ac:dyDescent="0.25">
      <c r="E111" s="178"/>
      <c r="F111" s="157"/>
      <c r="G111" s="157"/>
      <c r="H111" s="177" t="s">
        <v>762</v>
      </c>
      <c r="I111" s="157"/>
    </row>
    <row r="112" spans="5:9" x14ac:dyDescent="0.25">
      <c r="E112" s="178"/>
      <c r="F112" s="157"/>
      <c r="G112" s="157"/>
      <c r="H112" s="177" t="s">
        <v>763</v>
      </c>
      <c r="I112" s="157"/>
    </row>
    <row r="113" spans="5:9" x14ac:dyDescent="0.25">
      <c r="E113" s="178"/>
      <c r="F113" s="157"/>
      <c r="G113" s="157"/>
      <c r="H113" s="177" t="s">
        <v>764</v>
      </c>
      <c r="I113" s="157"/>
    </row>
    <row r="114" spans="5:9" x14ac:dyDescent="0.25">
      <c r="E114" s="178"/>
      <c r="F114" s="157"/>
      <c r="G114" s="157"/>
      <c r="H114" s="177" t="s">
        <v>765</v>
      </c>
      <c r="I114" s="157"/>
    </row>
    <row r="115" spans="5:9" x14ac:dyDescent="0.25">
      <c r="E115" s="178"/>
      <c r="F115" s="157"/>
      <c r="G115" s="157"/>
      <c r="H115" s="177" t="s">
        <v>766</v>
      </c>
      <c r="I115" s="157"/>
    </row>
    <row r="116" spans="5:9" x14ac:dyDescent="0.25">
      <c r="E116" s="178"/>
      <c r="F116" s="157"/>
      <c r="G116" s="157"/>
      <c r="H116" s="177" t="s">
        <v>767</v>
      </c>
      <c r="I116" s="157"/>
    </row>
    <row r="117" spans="5:9" ht="22.5" x14ac:dyDescent="0.25">
      <c r="E117" s="178"/>
      <c r="F117" s="157"/>
      <c r="G117" s="157"/>
      <c r="H117" s="177" t="s">
        <v>768</v>
      </c>
      <c r="I117" s="157"/>
    </row>
    <row r="118" spans="5:9" x14ac:dyDescent="0.25">
      <c r="E118" s="178"/>
      <c r="F118" s="157"/>
      <c r="G118" s="157"/>
      <c r="H118" s="177" t="s">
        <v>769</v>
      </c>
      <c r="I118" s="157"/>
    </row>
    <row r="119" spans="5:9" x14ac:dyDescent="0.25">
      <c r="E119" s="178"/>
      <c r="F119" s="157"/>
      <c r="G119" s="157"/>
      <c r="H119" s="177" t="s">
        <v>770</v>
      </c>
      <c r="I119" s="157"/>
    </row>
    <row r="120" spans="5:9" x14ac:dyDescent="0.25">
      <c r="E120" s="178"/>
      <c r="F120" s="157"/>
      <c r="G120" s="157"/>
      <c r="H120" s="177" t="s">
        <v>771</v>
      </c>
      <c r="I120" s="157"/>
    </row>
    <row r="121" spans="5:9" x14ac:dyDescent="0.25">
      <c r="E121" s="178"/>
      <c r="F121" s="157"/>
      <c r="G121" s="157"/>
      <c r="H121" s="177" t="s">
        <v>772</v>
      </c>
      <c r="I121" s="157"/>
    </row>
    <row r="122" spans="5:9" x14ac:dyDescent="0.25">
      <c r="E122" s="178"/>
      <c r="F122" s="157"/>
      <c r="G122" s="157"/>
      <c r="H122" s="177" t="s">
        <v>773</v>
      </c>
      <c r="I122" s="157"/>
    </row>
    <row r="123" spans="5:9" x14ac:dyDescent="0.25">
      <c r="E123" s="178"/>
      <c r="F123" s="157"/>
      <c r="G123" s="157"/>
      <c r="H123" s="177" t="s">
        <v>774</v>
      </c>
      <c r="I123" s="157"/>
    </row>
    <row r="124" spans="5:9" x14ac:dyDescent="0.25">
      <c r="E124" s="178"/>
      <c r="F124" s="157"/>
      <c r="G124" s="157"/>
      <c r="H124" s="177" t="s">
        <v>775</v>
      </c>
      <c r="I124" s="157"/>
    </row>
    <row r="125" spans="5:9" x14ac:dyDescent="0.25">
      <c r="E125" s="178"/>
      <c r="F125" s="157"/>
      <c r="G125" s="157"/>
      <c r="H125" s="177" t="s">
        <v>776</v>
      </c>
      <c r="I125" s="157"/>
    </row>
    <row r="126" spans="5:9" ht="22.5" x14ac:dyDescent="0.25">
      <c r="E126" s="178"/>
      <c r="F126" s="157"/>
      <c r="G126" s="157"/>
      <c r="H126" s="177" t="s">
        <v>777</v>
      </c>
      <c r="I126" s="157"/>
    </row>
    <row r="127" spans="5:9" x14ac:dyDescent="0.25">
      <c r="E127" s="178"/>
      <c r="F127" s="157"/>
      <c r="G127" s="157"/>
      <c r="H127" s="177" t="s">
        <v>778</v>
      </c>
      <c r="I127" s="157"/>
    </row>
    <row r="128" spans="5:9" x14ac:dyDescent="0.25">
      <c r="E128" s="178"/>
      <c r="F128" s="157"/>
      <c r="G128" s="157"/>
      <c r="H128" s="177" t="s">
        <v>779</v>
      </c>
      <c r="I128" s="157"/>
    </row>
    <row r="129" spans="5:9" x14ac:dyDescent="0.25">
      <c r="E129" s="178"/>
      <c r="F129" s="157"/>
      <c r="G129" s="157"/>
      <c r="H129" s="177" t="s">
        <v>780</v>
      </c>
      <c r="I129" s="157"/>
    </row>
    <row r="130" spans="5:9" x14ac:dyDescent="0.25">
      <c r="E130" s="178"/>
      <c r="F130" s="157"/>
      <c r="G130" s="157"/>
      <c r="H130" s="177" t="s">
        <v>781</v>
      </c>
      <c r="I130" s="157"/>
    </row>
    <row r="131" spans="5:9" x14ac:dyDescent="0.25">
      <c r="E131" s="178"/>
      <c r="F131" s="157"/>
      <c r="G131" s="157"/>
      <c r="H131" s="177" t="s">
        <v>782</v>
      </c>
      <c r="I131" s="157"/>
    </row>
    <row r="132" spans="5:9" x14ac:dyDescent="0.25">
      <c r="E132" s="178"/>
      <c r="F132" s="157"/>
      <c r="G132" s="157"/>
      <c r="H132" s="177" t="s">
        <v>783</v>
      </c>
      <c r="I132" s="157"/>
    </row>
    <row r="133" spans="5:9" x14ac:dyDescent="0.25">
      <c r="E133" s="178"/>
      <c r="F133" s="157"/>
      <c r="G133" s="157"/>
      <c r="H133" s="177" t="s">
        <v>784</v>
      </c>
      <c r="I133" s="157"/>
    </row>
    <row r="134" spans="5:9" x14ac:dyDescent="0.25">
      <c r="E134" s="178"/>
      <c r="F134" s="157"/>
      <c r="G134" s="157"/>
      <c r="H134" s="177" t="s">
        <v>785</v>
      </c>
      <c r="I134" s="157"/>
    </row>
    <row r="135" spans="5:9" x14ac:dyDescent="0.25">
      <c r="E135" s="178"/>
      <c r="F135" s="157"/>
      <c r="G135" s="157"/>
      <c r="H135" s="177" t="s">
        <v>786</v>
      </c>
      <c r="I135" s="157"/>
    </row>
    <row r="136" spans="5:9" x14ac:dyDescent="0.25">
      <c r="E136" s="178"/>
      <c r="F136" s="157"/>
      <c r="G136" s="157"/>
      <c r="H136" s="177" t="s">
        <v>678</v>
      </c>
      <c r="I136" s="157"/>
    </row>
    <row r="137" spans="5:9" x14ac:dyDescent="0.25">
      <c r="E137" s="178"/>
      <c r="F137" s="157"/>
      <c r="G137" s="157"/>
      <c r="H137" s="177" t="s">
        <v>787</v>
      </c>
      <c r="I137" s="157"/>
    </row>
    <row r="138" spans="5:9" x14ac:dyDescent="0.25">
      <c r="E138" s="178"/>
      <c r="F138" s="157"/>
      <c r="G138" s="157"/>
      <c r="H138" s="177" t="s">
        <v>788</v>
      </c>
      <c r="I138" s="157"/>
    </row>
    <row r="139" spans="5:9" ht="22.5" x14ac:dyDescent="0.25">
      <c r="E139" s="178"/>
      <c r="F139" s="157"/>
      <c r="G139" s="157"/>
      <c r="H139" s="177" t="s">
        <v>789</v>
      </c>
      <c r="I139" s="157"/>
    </row>
    <row r="140" spans="5:9" x14ac:dyDescent="0.25">
      <c r="E140" s="178"/>
      <c r="F140" s="157"/>
      <c r="G140" s="157"/>
      <c r="H140" s="177" t="s">
        <v>790</v>
      </c>
      <c r="I140" s="157"/>
    </row>
    <row r="141" spans="5:9" x14ac:dyDescent="0.25">
      <c r="E141" s="178"/>
      <c r="F141" s="157"/>
      <c r="G141" s="157"/>
      <c r="H141" s="177" t="s">
        <v>791</v>
      </c>
      <c r="I141" s="157"/>
    </row>
    <row r="142" spans="5:9" ht="22.5" x14ac:dyDescent="0.25">
      <c r="E142" s="178"/>
      <c r="F142" s="157"/>
      <c r="G142" s="157"/>
      <c r="H142" s="177" t="s">
        <v>685</v>
      </c>
      <c r="I142" s="157"/>
    </row>
    <row r="143" spans="5:9" ht="22.5" x14ac:dyDescent="0.25">
      <c r="E143" s="178"/>
      <c r="F143" s="157"/>
      <c r="G143" s="157"/>
      <c r="H143" s="177" t="s">
        <v>792</v>
      </c>
      <c r="I143" s="157"/>
    </row>
    <row r="144" spans="5:9" x14ac:dyDescent="0.25">
      <c r="E144" s="178"/>
      <c r="F144" s="157"/>
      <c r="G144" s="157"/>
      <c r="H144" s="177" t="s">
        <v>793</v>
      </c>
      <c r="I144" s="157"/>
    </row>
    <row r="145" spans="5:9" x14ac:dyDescent="0.25">
      <c r="E145" s="178"/>
      <c r="F145" s="157"/>
      <c r="G145" s="157"/>
      <c r="H145" s="177" t="s">
        <v>794</v>
      </c>
      <c r="I145" s="157"/>
    </row>
    <row r="146" spans="5:9" x14ac:dyDescent="0.25">
      <c r="E146" s="178"/>
      <c r="F146" s="157"/>
      <c r="G146" s="157"/>
      <c r="H146" s="177" t="s">
        <v>795</v>
      </c>
      <c r="I146" s="157"/>
    </row>
    <row r="147" spans="5:9" x14ac:dyDescent="0.25">
      <c r="E147" s="178"/>
      <c r="F147" s="157"/>
      <c r="G147" s="157"/>
      <c r="H147" s="177" t="s">
        <v>796</v>
      </c>
      <c r="I147" s="157"/>
    </row>
    <row r="148" spans="5:9" x14ac:dyDescent="0.25">
      <c r="E148" s="178"/>
      <c r="F148" s="157"/>
      <c r="G148" s="157"/>
      <c r="H148" s="177" t="s">
        <v>797</v>
      </c>
      <c r="I148" s="157"/>
    </row>
    <row r="149" spans="5:9" x14ac:dyDescent="0.25">
      <c r="E149" s="178"/>
      <c r="F149" s="157"/>
      <c r="G149" s="157"/>
      <c r="H149" s="177" t="s">
        <v>798</v>
      </c>
      <c r="I149" s="157"/>
    </row>
    <row r="150" spans="5:9" x14ac:dyDescent="0.25">
      <c r="E150" s="178"/>
      <c r="F150" s="157"/>
      <c r="G150" s="157"/>
      <c r="H150" s="177" t="s">
        <v>799</v>
      </c>
      <c r="I150" s="157"/>
    </row>
    <row r="151" spans="5:9" x14ac:dyDescent="0.25">
      <c r="E151" s="178"/>
      <c r="F151" s="157"/>
      <c r="G151" s="157"/>
      <c r="H151" s="177" t="s">
        <v>800</v>
      </c>
      <c r="I151" s="157"/>
    </row>
    <row r="152" spans="5:9" x14ac:dyDescent="0.25">
      <c r="E152" s="178"/>
      <c r="F152" s="157"/>
      <c r="G152" s="157"/>
      <c r="H152" s="177" t="s">
        <v>801</v>
      </c>
      <c r="I152" s="157"/>
    </row>
    <row r="153" spans="5:9" x14ac:dyDescent="0.25">
      <c r="E153" s="178"/>
      <c r="F153" s="157"/>
      <c r="G153" s="157"/>
      <c r="H153" s="177" t="s">
        <v>802</v>
      </c>
      <c r="I153" s="157"/>
    </row>
    <row r="154" spans="5:9" x14ac:dyDescent="0.25">
      <c r="E154" s="178"/>
      <c r="F154" s="157"/>
      <c r="G154" s="157"/>
      <c r="H154" s="177" t="s">
        <v>803</v>
      </c>
      <c r="I154" s="157"/>
    </row>
    <row r="155" spans="5:9" x14ac:dyDescent="0.25">
      <c r="E155" s="178"/>
      <c r="F155" s="157"/>
      <c r="G155" s="157"/>
      <c r="H155" s="177" t="s">
        <v>804</v>
      </c>
      <c r="I155" s="157"/>
    </row>
    <row r="156" spans="5:9" x14ac:dyDescent="0.25">
      <c r="E156" s="178"/>
      <c r="F156" s="157"/>
      <c r="G156" s="157"/>
      <c r="H156" s="177" t="s">
        <v>805</v>
      </c>
      <c r="I156" s="157"/>
    </row>
    <row r="157" spans="5:9" x14ac:dyDescent="0.25">
      <c r="E157" s="178"/>
      <c r="F157" s="157"/>
      <c r="G157" s="157"/>
      <c r="H157" s="177" t="s">
        <v>806</v>
      </c>
      <c r="I157" s="157"/>
    </row>
    <row r="158" spans="5:9" ht="22.5" x14ac:dyDescent="0.25">
      <c r="E158" s="178"/>
      <c r="F158" s="157"/>
      <c r="G158" s="157"/>
      <c r="H158" s="177" t="s">
        <v>807</v>
      </c>
      <c r="I158" s="157"/>
    </row>
    <row r="159" spans="5:9" x14ac:dyDescent="0.25">
      <c r="E159" s="178"/>
      <c r="F159" s="157"/>
      <c r="G159" s="157"/>
      <c r="H159" s="177" t="s">
        <v>808</v>
      </c>
      <c r="I159" s="157"/>
    </row>
    <row r="160" spans="5:9" x14ac:dyDescent="0.25">
      <c r="E160" s="178"/>
      <c r="F160" s="157"/>
      <c r="G160" s="157"/>
      <c r="H160" s="177" t="s">
        <v>809</v>
      </c>
      <c r="I160" s="157"/>
    </row>
    <row r="161" spans="5:9" x14ac:dyDescent="0.25">
      <c r="E161" s="178"/>
      <c r="F161" s="157"/>
      <c r="G161" s="157"/>
      <c r="H161" s="177" t="s">
        <v>810</v>
      </c>
      <c r="I161" s="157"/>
    </row>
    <row r="162" spans="5:9" x14ac:dyDescent="0.25">
      <c r="E162" s="178"/>
      <c r="F162" s="157"/>
      <c r="G162" s="157"/>
      <c r="H162" s="177" t="s">
        <v>811</v>
      </c>
      <c r="I162" s="157"/>
    </row>
    <row r="163" spans="5:9" x14ac:dyDescent="0.25">
      <c r="E163" s="178"/>
      <c r="F163" s="157"/>
      <c r="G163" s="157"/>
      <c r="H163" s="177" t="s">
        <v>552</v>
      </c>
      <c r="I163" s="157"/>
    </row>
    <row r="164" spans="5:9" x14ac:dyDescent="0.25">
      <c r="E164" s="178"/>
      <c r="F164" s="157"/>
      <c r="G164" s="157"/>
      <c r="H164" s="177" t="s">
        <v>812</v>
      </c>
      <c r="I164" s="157"/>
    </row>
    <row r="165" spans="5:9" x14ac:dyDescent="0.25">
      <c r="E165" s="178"/>
      <c r="F165" s="157"/>
      <c r="G165" s="157"/>
      <c r="H165" s="177" t="s">
        <v>813</v>
      </c>
      <c r="I165" s="157"/>
    </row>
    <row r="166" spans="5:9" x14ac:dyDescent="0.25">
      <c r="E166" s="178"/>
      <c r="F166" s="157"/>
      <c r="G166" s="157"/>
      <c r="H166" s="177" t="s">
        <v>814</v>
      </c>
      <c r="I166" s="157"/>
    </row>
    <row r="167" spans="5:9" x14ac:dyDescent="0.25">
      <c r="E167" s="178"/>
      <c r="F167" s="157"/>
      <c r="G167" s="157"/>
      <c r="H167" s="177" t="s">
        <v>815</v>
      </c>
      <c r="I167" s="157"/>
    </row>
    <row r="168" spans="5:9" x14ac:dyDescent="0.25">
      <c r="E168" s="178"/>
      <c r="F168" s="157"/>
      <c r="G168" s="157"/>
      <c r="H168" s="177" t="s">
        <v>688</v>
      </c>
      <c r="I168" s="157"/>
    </row>
    <row r="169" spans="5:9" x14ac:dyDescent="0.25">
      <c r="E169" s="178"/>
      <c r="F169" s="157"/>
      <c r="G169" s="157"/>
      <c r="H169" s="177" t="s">
        <v>816</v>
      </c>
      <c r="I169" s="157"/>
    </row>
    <row r="170" spans="5:9" x14ac:dyDescent="0.25">
      <c r="E170" s="178"/>
      <c r="F170" s="157"/>
      <c r="G170" s="157"/>
      <c r="H170" s="177" t="s">
        <v>817</v>
      </c>
      <c r="I170" s="157"/>
    </row>
    <row r="171" spans="5:9" x14ac:dyDescent="0.25">
      <c r="E171" s="178"/>
      <c r="F171" s="157"/>
      <c r="G171" s="157"/>
      <c r="H171" s="177" t="s">
        <v>690</v>
      </c>
      <c r="I171" s="157"/>
    </row>
    <row r="172" spans="5:9" x14ac:dyDescent="0.25">
      <c r="E172" s="178"/>
      <c r="F172" s="157"/>
      <c r="G172" s="157"/>
      <c r="H172" s="177" t="s">
        <v>818</v>
      </c>
      <c r="I172" s="157"/>
    </row>
    <row r="173" spans="5:9" x14ac:dyDescent="0.25">
      <c r="E173" s="178"/>
      <c r="F173" s="157"/>
      <c r="G173" s="157"/>
      <c r="H173" s="177" t="s">
        <v>819</v>
      </c>
      <c r="I173" s="157"/>
    </row>
    <row r="174" spans="5:9" x14ac:dyDescent="0.25">
      <c r="E174" s="178"/>
      <c r="F174" s="157"/>
      <c r="G174" s="157"/>
      <c r="H174" s="177" t="s">
        <v>820</v>
      </c>
      <c r="I174" s="157"/>
    </row>
    <row r="175" spans="5:9" x14ac:dyDescent="0.25">
      <c r="E175" s="178"/>
      <c r="F175" s="157"/>
      <c r="G175" s="157"/>
      <c r="H175" s="177" t="s">
        <v>821</v>
      </c>
      <c r="I175" s="157"/>
    </row>
    <row r="176" spans="5:9" x14ac:dyDescent="0.25">
      <c r="E176" s="178"/>
      <c r="F176" s="157"/>
      <c r="G176" s="157"/>
      <c r="H176" s="177" t="s">
        <v>822</v>
      </c>
      <c r="I176" s="157"/>
    </row>
    <row r="177" spans="5:9" x14ac:dyDescent="0.25">
      <c r="E177" s="178"/>
      <c r="F177" s="157"/>
      <c r="G177" s="157"/>
      <c r="H177" s="177" t="s">
        <v>823</v>
      </c>
      <c r="I177" s="157"/>
    </row>
    <row r="178" spans="5:9" x14ac:dyDescent="0.25">
      <c r="E178" s="178"/>
      <c r="F178" s="157"/>
      <c r="G178" s="157"/>
      <c r="H178" s="177" t="s">
        <v>824</v>
      </c>
      <c r="I178" s="157"/>
    </row>
    <row r="179" spans="5:9" x14ac:dyDescent="0.25">
      <c r="E179" s="178"/>
      <c r="F179" s="157"/>
      <c r="G179" s="157"/>
      <c r="H179" s="177" t="s">
        <v>825</v>
      </c>
      <c r="I179" s="157"/>
    </row>
    <row r="180" spans="5:9" x14ac:dyDescent="0.25">
      <c r="E180" s="178"/>
      <c r="F180" s="157"/>
      <c r="G180" s="157"/>
      <c r="H180" s="177" t="s">
        <v>692</v>
      </c>
      <c r="I180" s="157"/>
    </row>
    <row r="181" spans="5:9" x14ac:dyDescent="0.25">
      <c r="E181" s="178"/>
      <c r="F181" s="157"/>
      <c r="G181" s="157"/>
      <c r="H181" s="177" t="s">
        <v>826</v>
      </c>
      <c r="I181" s="157"/>
    </row>
    <row r="182" spans="5:9" x14ac:dyDescent="0.25">
      <c r="E182" s="178"/>
      <c r="F182" s="157"/>
      <c r="G182" s="157"/>
      <c r="H182" s="177" t="s">
        <v>616</v>
      </c>
      <c r="I182" s="157"/>
    </row>
    <row r="183" spans="5:9" x14ac:dyDescent="0.25">
      <c r="E183" s="178"/>
      <c r="F183" s="157"/>
      <c r="G183" s="157"/>
      <c r="H183" s="177" t="s">
        <v>827</v>
      </c>
      <c r="I183" s="157"/>
    </row>
    <row r="184" spans="5:9" x14ac:dyDescent="0.25">
      <c r="E184" s="178"/>
      <c r="F184" s="157"/>
      <c r="G184" s="157"/>
      <c r="H184" s="177" t="s">
        <v>828</v>
      </c>
      <c r="I184" s="157"/>
    </row>
    <row r="185" spans="5:9" x14ac:dyDescent="0.25">
      <c r="E185" s="178"/>
      <c r="F185" s="157"/>
      <c r="G185" s="157"/>
      <c r="H185" s="177" t="s">
        <v>829</v>
      </c>
      <c r="I185" s="157"/>
    </row>
    <row r="186" spans="5:9" x14ac:dyDescent="0.25">
      <c r="E186" s="178"/>
      <c r="F186" s="157"/>
      <c r="G186" s="157"/>
      <c r="H186" s="177" t="s">
        <v>830</v>
      </c>
      <c r="I186" s="157"/>
    </row>
    <row r="187" spans="5:9" x14ac:dyDescent="0.25">
      <c r="E187" s="178"/>
      <c r="F187" s="157"/>
      <c r="G187" s="157"/>
      <c r="H187" s="177" t="s">
        <v>831</v>
      </c>
      <c r="I187" s="157"/>
    </row>
    <row r="188" spans="5:9" x14ac:dyDescent="0.25">
      <c r="E188" s="178"/>
      <c r="F188" s="157"/>
      <c r="G188" s="157"/>
      <c r="H188" s="177" t="s">
        <v>832</v>
      </c>
      <c r="I188" s="157"/>
    </row>
    <row r="189" spans="5:9" x14ac:dyDescent="0.25">
      <c r="E189" s="178"/>
      <c r="F189" s="157"/>
      <c r="G189" s="157"/>
      <c r="H189" s="177" t="s">
        <v>833</v>
      </c>
      <c r="I189" s="157"/>
    </row>
    <row r="190" spans="5:9" x14ac:dyDescent="0.25">
      <c r="E190" s="178"/>
      <c r="F190" s="157"/>
      <c r="G190" s="157"/>
      <c r="H190" s="177" t="s">
        <v>834</v>
      </c>
      <c r="I190" s="157"/>
    </row>
    <row r="191" spans="5:9" x14ac:dyDescent="0.25">
      <c r="E191" s="178"/>
      <c r="F191" s="157"/>
      <c r="G191" s="157"/>
      <c r="H191" s="177" t="s">
        <v>835</v>
      </c>
      <c r="I191" s="157"/>
    </row>
    <row r="192" spans="5:9" x14ac:dyDescent="0.25">
      <c r="E192" s="178"/>
      <c r="F192" s="157"/>
      <c r="G192" s="157"/>
      <c r="H192" s="177" t="s">
        <v>836</v>
      </c>
      <c r="I192" s="157"/>
    </row>
    <row r="193" spans="5:9" x14ac:dyDescent="0.25">
      <c r="E193" s="178"/>
      <c r="F193" s="157"/>
      <c r="G193" s="157"/>
      <c r="H193" s="177" t="s">
        <v>837</v>
      </c>
      <c r="I193" s="157"/>
    </row>
    <row r="194" spans="5:9" x14ac:dyDescent="0.25">
      <c r="E194" s="178"/>
      <c r="F194" s="157"/>
      <c r="G194" s="157"/>
      <c r="H194" s="177" t="s">
        <v>838</v>
      </c>
      <c r="I194" s="157"/>
    </row>
    <row r="195" spans="5:9" x14ac:dyDescent="0.25">
      <c r="E195" s="178"/>
      <c r="F195" s="157"/>
      <c r="G195" s="157"/>
      <c r="H195" s="177" t="s">
        <v>839</v>
      </c>
      <c r="I195" s="157"/>
    </row>
    <row r="196" spans="5:9" x14ac:dyDescent="0.25">
      <c r="E196" s="178"/>
      <c r="F196" s="157"/>
      <c r="G196" s="157"/>
      <c r="H196" s="177" t="s">
        <v>840</v>
      </c>
      <c r="I196" s="157"/>
    </row>
    <row r="197" spans="5:9" x14ac:dyDescent="0.25">
      <c r="E197" s="178"/>
      <c r="F197" s="157"/>
      <c r="G197" s="157"/>
      <c r="H197" s="177" t="s">
        <v>535</v>
      </c>
      <c r="I197" s="157"/>
    </row>
    <row r="198" spans="5:9" x14ac:dyDescent="0.25">
      <c r="E198" s="178"/>
      <c r="F198" s="157"/>
      <c r="G198" s="157"/>
      <c r="H198" s="177" t="s">
        <v>841</v>
      </c>
      <c r="I198" s="157"/>
    </row>
    <row r="199" spans="5:9" x14ac:dyDescent="0.25">
      <c r="E199" s="178"/>
      <c r="F199" s="157"/>
      <c r="G199" s="157"/>
      <c r="H199" s="177" t="s">
        <v>842</v>
      </c>
      <c r="I199" s="157"/>
    </row>
    <row r="200" spans="5:9" x14ac:dyDescent="0.25">
      <c r="E200" s="178"/>
      <c r="F200" s="157"/>
      <c r="G200" s="157"/>
      <c r="H200" s="177" t="s">
        <v>843</v>
      </c>
      <c r="I200" s="157"/>
    </row>
    <row r="201" spans="5:9" x14ac:dyDescent="0.25">
      <c r="E201" s="178"/>
      <c r="F201" s="157"/>
      <c r="G201" s="157"/>
      <c r="H201" s="177" t="s">
        <v>700</v>
      </c>
      <c r="I201" s="157"/>
    </row>
    <row r="202" spans="5:9" x14ac:dyDescent="0.25">
      <c r="E202" s="178"/>
      <c r="F202" s="157"/>
      <c r="G202" s="157"/>
      <c r="H202" s="177" t="s">
        <v>844</v>
      </c>
      <c r="I202" s="157"/>
    </row>
    <row r="203" spans="5:9" x14ac:dyDescent="0.25">
      <c r="E203" s="178"/>
      <c r="F203" s="157"/>
      <c r="G203" s="157"/>
      <c r="H203" s="177" t="s">
        <v>845</v>
      </c>
      <c r="I203" s="157"/>
    </row>
    <row r="204" spans="5:9" x14ac:dyDescent="0.25">
      <c r="E204" s="178"/>
      <c r="F204" s="157"/>
      <c r="G204" s="157"/>
      <c r="H204" s="177" t="s">
        <v>846</v>
      </c>
      <c r="I204" s="157"/>
    </row>
    <row r="205" spans="5:9" x14ac:dyDescent="0.25">
      <c r="E205" s="178"/>
      <c r="F205" s="157"/>
      <c r="G205" s="157"/>
      <c r="H205" s="177" t="s">
        <v>847</v>
      </c>
      <c r="I205" s="157"/>
    </row>
    <row r="206" spans="5:9" x14ac:dyDescent="0.25">
      <c r="E206" s="178"/>
      <c r="F206" s="157"/>
      <c r="G206" s="157"/>
      <c r="H206" s="177" t="s">
        <v>848</v>
      </c>
      <c r="I206" s="157"/>
    </row>
    <row r="207" spans="5:9" x14ac:dyDescent="0.25">
      <c r="E207" s="178"/>
      <c r="F207" s="157"/>
      <c r="G207" s="157"/>
      <c r="H207" s="177" t="s">
        <v>849</v>
      </c>
      <c r="I207" s="157"/>
    </row>
    <row r="208" spans="5:9" x14ac:dyDescent="0.25">
      <c r="E208" s="178"/>
      <c r="F208" s="157"/>
      <c r="G208" s="157"/>
      <c r="H208" s="177" t="s">
        <v>850</v>
      </c>
      <c r="I208" s="157"/>
    </row>
    <row r="209" spans="5:9" x14ac:dyDescent="0.25">
      <c r="E209" s="178"/>
      <c r="F209" s="157"/>
      <c r="G209" s="157"/>
      <c r="H209" s="177" t="s">
        <v>851</v>
      </c>
      <c r="I209" s="157"/>
    </row>
    <row r="210" spans="5:9" x14ac:dyDescent="0.25">
      <c r="E210" s="178"/>
      <c r="F210" s="157"/>
      <c r="G210" s="157"/>
      <c r="H210" s="177" t="s">
        <v>852</v>
      </c>
      <c r="I210" s="157"/>
    </row>
    <row r="211" spans="5:9" x14ac:dyDescent="0.25">
      <c r="E211" s="178"/>
      <c r="F211" s="157"/>
      <c r="G211" s="157"/>
      <c r="H211" s="177" t="s">
        <v>853</v>
      </c>
      <c r="I211" s="157"/>
    </row>
    <row r="212" spans="5:9" x14ac:dyDescent="0.25">
      <c r="E212" s="178"/>
      <c r="F212" s="157"/>
      <c r="G212" s="157"/>
      <c r="H212" s="177" t="s">
        <v>854</v>
      </c>
      <c r="I212" s="157"/>
    </row>
    <row r="213" spans="5:9" ht="22.5" x14ac:dyDescent="0.25">
      <c r="E213" s="178"/>
      <c r="F213" s="157"/>
      <c r="G213" s="157"/>
      <c r="H213" s="177" t="s">
        <v>855</v>
      </c>
      <c r="I213" s="157"/>
    </row>
    <row r="214" spans="5:9" x14ac:dyDescent="0.25">
      <c r="E214" s="178"/>
      <c r="F214" s="157"/>
      <c r="G214" s="157"/>
      <c r="H214" s="177" t="s">
        <v>856</v>
      </c>
      <c r="I214" s="157"/>
    </row>
    <row r="215" spans="5:9" x14ac:dyDescent="0.25">
      <c r="E215" s="178"/>
      <c r="F215" s="157"/>
      <c r="G215" s="157"/>
      <c r="H215" s="177" t="s">
        <v>857</v>
      </c>
      <c r="I215" s="157"/>
    </row>
    <row r="216" spans="5:9" x14ac:dyDescent="0.25">
      <c r="E216" s="178"/>
      <c r="F216" s="157"/>
      <c r="G216" s="157"/>
      <c r="H216" s="177" t="s">
        <v>858</v>
      </c>
      <c r="I216" s="157"/>
    </row>
    <row r="217" spans="5:9" x14ac:dyDescent="0.25">
      <c r="E217" s="178"/>
      <c r="F217" s="157"/>
      <c r="G217" s="157"/>
      <c r="H217" s="177" t="s">
        <v>859</v>
      </c>
      <c r="I217" s="157"/>
    </row>
    <row r="218" spans="5:9" x14ac:dyDescent="0.25">
      <c r="E218" s="178"/>
      <c r="F218" s="157"/>
      <c r="G218" s="157"/>
      <c r="H218" s="177" t="s">
        <v>860</v>
      </c>
      <c r="I218" s="157"/>
    </row>
    <row r="219" spans="5:9" x14ac:dyDescent="0.25">
      <c r="E219" s="178"/>
      <c r="F219" s="157"/>
      <c r="G219" s="157"/>
      <c r="H219" s="177" t="s">
        <v>861</v>
      </c>
      <c r="I219" s="157"/>
    </row>
    <row r="220" spans="5:9" x14ac:dyDescent="0.25">
      <c r="E220" s="178"/>
      <c r="F220" s="157"/>
      <c r="G220" s="157"/>
      <c r="H220" s="177" t="s">
        <v>703</v>
      </c>
      <c r="I220" s="157"/>
    </row>
    <row r="221" spans="5:9" x14ac:dyDescent="0.25">
      <c r="E221" s="178"/>
      <c r="F221" s="157"/>
      <c r="G221" s="157"/>
      <c r="H221" s="177" t="s">
        <v>500</v>
      </c>
      <c r="I221" s="157"/>
    </row>
    <row r="222" spans="5:9" ht="22.5" x14ac:dyDescent="0.25">
      <c r="E222" s="178"/>
      <c r="F222" s="157"/>
      <c r="G222" s="157"/>
      <c r="H222" s="177" t="s">
        <v>862</v>
      </c>
      <c r="I222" s="157"/>
    </row>
    <row r="223" spans="5:9" ht="22.5" x14ac:dyDescent="0.25">
      <c r="E223" s="178"/>
      <c r="F223" s="157"/>
      <c r="G223" s="157"/>
      <c r="H223" s="177" t="s">
        <v>863</v>
      </c>
      <c r="I223" s="157"/>
    </row>
    <row r="224" spans="5:9" x14ac:dyDescent="0.25">
      <c r="E224" s="178"/>
      <c r="F224" s="157"/>
      <c r="G224" s="157"/>
      <c r="H224" s="177" t="s">
        <v>864</v>
      </c>
      <c r="I224" s="157"/>
    </row>
    <row r="225" spans="5:9" x14ac:dyDescent="0.25">
      <c r="E225" s="178"/>
      <c r="F225" s="157"/>
      <c r="G225" s="157"/>
      <c r="H225" s="177" t="s">
        <v>865</v>
      </c>
      <c r="I225" s="157"/>
    </row>
    <row r="226" spans="5:9" x14ac:dyDescent="0.25">
      <c r="E226" s="178"/>
      <c r="F226" s="157"/>
      <c r="G226" s="157"/>
      <c r="H226" s="177" t="s">
        <v>866</v>
      </c>
      <c r="I226" s="157"/>
    </row>
    <row r="227" spans="5:9" x14ac:dyDescent="0.25">
      <c r="E227" s="178"/>
      <c r="F227" s="157"/>
      <c r="G227" s="157"/>
      <c r="H227" s="177" t="s">
        <v>867</v>
      </c>
      <c r="I227" s="157"/>
    </row>
    <row r="228" spans="5:9" x14ac:dyDescent="0.25">
      <c r="E228" s="178"/>
      <c r="F228" s="157"/>
      <c r="G228" s="157"/>
      <c r="H228" s="177" t="s">
        <v>868</v>
      </c>
      <c r="I228" s="157"/>
    </row>
    <row r="229" spans="5:9" x14ac:dyDescent="0.25">
      <c r="E229" s="178"/>
      <c r="F229" s="157"/>
      <c r="G229" s="157"/>
      <c r="H229" s="177" t="s">
        <v>869</v>
      </c>
      <c r="I229" s="157"/>
    </row>
    <row r="230" spans="5:9" x14ac:dyDescent="0.25">
      <c r="E230" s="178"/>
      <c r="F230" s="157"/>
      <c r="G230" s="157"/>
      <c r="H230" s="177" t="s">
        <v>870</v>
      </c>
      <c r="I230" s="157"/>
    </row>
    <row r="231" spans="5:9" x14ac:dyDescent="0.25">
      <c r="E231" s="178"/>
      <c r="F231" s="157"/>
      <c r="G231" s="157"/>
      <c r="H231" s="177" t="s">
        <v>871</v>
      </c>
      <c r="I231" s="157"/>
    </row>
    <row r="232" spans="5:9" x14ac:dyDescent="0.25">
      <c r="E232" s="178"/>
      <c r="F232" s="157"/>
      <c r="G232" s="157"/>
      <c r="H232" s="177" t="s">
        <v>872</v>
      </c>
      <c r="I232" s="157"/>
    </row>
    <row r="233" spans="5:9" x14ac:dyDescent="0.25">
      <c r="E233" s="178"/>
      <c r="F233" s="157"/>
      <c r="G233" s="157"/>
      <c r="H233" s="177" t="s">
        <v>873</v>
      </c>
      <c r="I233" s="157"/>
    </row>
    <row r="234" spans="5:9" ht="33.75" x14ac:dyDescent="0.25">
      <c r="E234" s="178"/>
      <c r="F234" s="157"/>
      <c r="G234" s="157"/>
      <c r="H234" s="177" t="s">
        <v>874</v>
      </c>
      <c r="I234" s="157"/>
    </row>
    <row r="235" spans="5:9" x14ac:dyDescent="0.25">
      <c r="E235" s="178"/>
      <c r="F235" s="157"/>
      <c r="G235" s="157"/>
      <c r="H235" s="177" t="s">
        <v>875</v>
      </c>
      <c r="I235" s="157"/>
    </row>
    <row r="236" spans="5:9" x14ac:dyDescent="0.25">
      <c r="E236" s="178"/>
      <c r="F236" s="157"/>
      <c r="G236" s="157"/>
      <c r="H236" s="177" t="s">
        <v>876</v>
      </c>
      <c r="I236" s="157"/>
    </row>
    <row r="237" spans="5:9" x14ac:dyDescent="0.25">
      <c r="E237" s="178"/>
      <c r="F237" s="157"/>
      <c r="G237" s="157"/>
      <c r="H237" s="177" t="s">
        <v>877</v>
      </c>
      <c r="I237" s="157"/>
    </row>
    <row r="238" spans="5:9" x14ac:dyDescent="0.25">
      <c r="E238" s="178"/>
      <c r="F238" s="157"/>
      <c r="G238" s="157"/>
      <c r="H238" s="177" t="s">
        <v>878</v>
      </c>
      <c r="I238" s="157"/>
    </row>
    <row r="239" spans="5:9" x14ac:dyDescent="0.25">
      <c r="E239" s="178"/>
      <c r="F239" s="157"/>
      <c r="G239" s="157"/>
      <c r="H239" s="177" t="s">
        <v>879</v>
      </c>
      <c r="I239" s="157"/>
    </row>
    <row r="240" spans="5:9" x14ac:dyDescent="0.25">
      <c r="E240" s="178"/>
      <c r="F240" s="157"/>
      <c r="G240" s="157"/>
      <c r="H240" s="177" t="s">
        <v>880</v>
      </c>
      <c r="I240" s="157"/>
    </row>
    <row r="241" spans="5:9" x14ac:dyDescent="0.25">
      <c r="E241" s="178"/>
      <c r="F241" s="157"/>
      <c r="G241" s="157"/>
      <c r="H241" s="177" t="s">
        <v>881</v>
      </c>
      <c r="I241" s="157"/>
    </row>
    <row r="242" spans="5:9" x14ac:dyDescent="0.25">
      <c r="E242" s="178"/>
      <c r="F242" s="157"/>
      <c r="G242" s="157"/>
      <c r="H242" s="177" t="s">
        <v>882</v>
      </c>
      <c r="I242" s="157"/>
    </row>
    <row r="243" spans="5:9" x14ac:dyDescent="0.25">
      <c r="E243" s="178"/>
      <c r="F243" s="157"/>
      <c r="G243" s="157"/>
      <c r="H243" s="177" t="s">
        <v>883</v>
      </c>
      <c r="I243" s="157"/>
    </row>
    <row r="244" spans="5:9" x14ac:dyDescent="0.25">
      <c r="E244" s="178"/>
      <c r="F244" s="157"/>
      <c r="G244" s="157"/>
      <c r="H244" s="177" t="s">
        <v>708</v>
      </c>
      <c r="I244" s="157"/>
    </row>
    <row r="245" spans="5:9" x14ac:dyDescent="0.25">
      <c r="E245" s="178"/>
      <c r="F245" s="157"/>
      <c r="G245" s="157"/>
      <c r="H245" s="177" t="s">
        <v>884</v>
      </c>
      <c r="I245" s="157"/>
    </row>
    <row r="246" spans="5:9" x14ac:dyDescent="0.25">
      <c r="E246" s="178"/>
      <c r="F246" s="157"/>
      <c r="G246" s="157"/>
      <c r="H246" s="177" t="s">
        <v>885</v>
      </c>
      <c r="I246" s="157"/>
    </row>
    <row r="247" spans="5:9" x14ac:dyDescent="0.25">
      <c r="E247" s="178"/>
      <c r="F247" s="157"/>
      <c r="G247" s="157"/>
      <c r="H247" s="177" t="s">
        <v>886</v>
      </c>
      <c r="I247" s="157"/>
    </row>
    <row r="248" spans="5:9" x14ac:dyDescent="0.25">
      <c r="E248" s="178"/>
      <c r="F248" s="157"/>
      <c r="G248" s="157"/>
      <c r="H248" s="177" t="s">
        <v>887</v>
      </c>
      <c r="I248" s="157"/>
    </row>
    <row r="249" spans="5:9" x14ac:dyDescent="0.25">
      <c r="E249" s="178"/>
      <c r="F249" s="157"/>
      <c r="G249" s="157"/>
      <c r="H249" s="177" t="s">
        <v>888</v>
      </c>
      <c r="I249" s="157"/>
    </row>
    <row r="250" spans="5:9" x14ac:dyDescent="0.25">
      <c r="E250" s="178"/>
      <c r="F250" s="157"/>
      <c r="G250" s="157"/>
      <c r="H250" s="177" t="s">
        <v>889</v>
      </c>
      <c r="I250" s="157"/>
    </row>
    <row r="251" spans="5:9" x14ac:dyDescent="0.25">
      <c r="E251" s="178"/>
      <c r="F251" s="157"/>
      <c r="G251" s="157"/>
      <c r="H251" s="177" t="s">
        <v>890</v>
      </c>
      <c r="I251" s="157"/>
    </row>
    <row r="252" spans="5:9" x14ac:dyDescent="0.25">
      <c r="E252" s="178"/>
      <c r="F252" s="157"/>
      <c r="G252" s="157"/>
      <c r="H252" s="177" t="s">
        <v>891</v>
      </c>
      <c r="I252" s="157"/>
    </row>
    <row r="253" spans="5:9" x14ac:dyDescent="0.25">
      <c r="E253" s="178"/>
      <c r="F253" s="157"/>
      <c r="G253" s="157"/>
      <c r="H253" s="177" t="s">
        <v>892</v>
      </c>
      <c r="I253" s="157"/>
    </row>
    <row r="254" spans="5:9" x14ac:dyDescent="0.25">
      <c r="E254" s="178"/>
      <c r="F254" s="157"/>
      <c r="G254" s="157"/>
      <c r="H254" s="177" t="s">
        <v>893</v>
      </c>
      <c r="I254" s="157"/>
    </row>
    <row r="255" spans="5:9" x14ac:dyDescent="0.25">
      <c r="E255" s="178"/>
      <c r="F255" s="157"/>
      <c r="G255" s="157"/>
      <c r="H255" s="177" t="s">
        <v>894</v>
      </c>
      <c r="I255" s="157"/>
    </row>
    <row r="256" spans="5:9" x14ac:dyDescent="0.25">
      <c r="E256" s="178"/>
      <c r="F256" s="157"/>
      <c r="G256" s="157"/>
      <c r="H256" s="177" t="s">
        <v>895</v>
      </c>
      <c r="I256" s="157"/>
    </row>
    <row r="257" spans="5:9" x14ac:dyDescent="0.25">
      <c r="E257" s="178"/>
      <c r="F257" s="157"/>
      <c r="G257" s="157"/>
      <c r="H257" s="177" t="s">
        <v>510</v>
      </c>
      <c r="I257" s="157"/>
    </row>
    <row r="258" spans="5:9" x14ac:dyDescent="0.25">
      <c r="E258" s="178"/>
      <c r="F258" s="157"/>
      <c r="G258" s="157"/>
      <c r="H258" s="177" t="s">
        <v>896</v>
      </c>
      <c r="I258" s="157"/>
    </row>
    <row r="259" spans="5:9" x14ac:dyDescent="0.25">
      <c r="E259" s="178"/>
      <c r="F259" s="157"/>
      <c r="G259" s="157"/>
      <c r="H259" s="177" t="s">
        <v>897</v>
      </c>
      <c r="I259" s="157"/>
    </row>
    <row r="260" spans="5:9" x14ac:dyDescent="0.25">
      <c r="E260" s="178"/>
      <c r="F260" s="157"/>
      <c r="G260" s="157"/>
      <c r="H260" s="177" t="s">
        <v>898</v>
      </c>
      <c r="I260" s="157"/>
    </row>
    <row r="261" spans="5:9" x14ac:dyDescent="0.25">
      <c r="E261" s="178"/>
      <c r="F261" s="157"/>
      <c r="G261" s="157"/>
      <c r="H261" s="177" t="s">
        <v>899</v>
      </c>
      <c r="I261" s="157"/>
    </row>
    <row r="262" spans="5:9" x14ac:dyDescent="0.25">
      <c r="E262" s="178"/>
      <c r="F262" s="157"/>
      <c r="G262" s="157"/>
      <c r="H262" s="177" t="s">
        <v>900</v>
      </c>
      <c r="I262" s="157"/>
    </row>
    <row r="263" spans="5:9" x14ac:dyDescent="0.25">
      <c r="E263" s="178"/>
      <c r="F263" s="157"/>
      <c r="G263" s="157"/>
      <c r="H263" s="177" t="s">
        <v>901</v>
      </c>
      <c r="I263" s="157"/>
    </row>
    <row r="264" spans="5:9" x14ac:dyDescent="0.25">
      <c r="E264" s="178"/>
      <c r="F264" s="157"/>
      <c r="G264" s="157"/>
      <c r="H264" s="177" t="s">
        <v>902</v>
      </c>
      <c r="I264" s="157"/>
    </row>
    <row r="265" spans="5:9" x14ac:dyDescent="0.25">
      <c r="E265" s="178"/>
      <c r="F265" s="157"/>
      <c r="G265" s="157"/>
      <c r="H265" s="177" t="s">
        <v>903</v>
      </c>
      <c r="I265" s="157"/>
    </row>
    <row r="266" spans="5:9" x14ac:dyDescent="0.25">
      <c r="E266" s="178"/>
      <c r="F266" s="157"/>
      <c r="G266" s="157"/>
      <c r="H266" s="177" t="s">
        <v>904</v>
      </c>
      <c r="I266" s="157"/>
    </row>
    <row r="267" spans="5:9" x14ac:dyDescent="0.25">
      <c r="E267" s="178"/>
      <c r="F267" s="157"/>
      <c r="G267" s="157"/>
      <c r="H267" s="177" t="s">
        <v>905</v>
      </c>
      <c r="I267" s="157"/>
    </row>
    <row r="268" spans="5:9" x14ac:dyDescent="0.25">
      <c r="E268" s="178"/>
      <c r="F268" s="157"/>
      <c r="G268" s="157"/>
      <c r="H268" s="177" t="s">
        <v>906</v>
      </c>
      <c r="I268" s="157"/>
    </row>
    <row r="269" spans="5:9" x14ac:dyDescent="0.25">
      <c r="E269" s="178"/>
      <c r="F269" s="157"/>
      <c r="G269" s="157"/>
      <c r="H269" s="177" t="s">
        <v>907</v>
      </c>
      <c r="I269" s="157"/>
    </row>
    <row r="270" spans="5:9" x14ac:dyDescent="0.25">
      <c r="E270" s="178"/>
      <c r="F270" s="157"/>
      <c r="G270" s="157"/>
      <c r="H270" s="177" t="s">
        <v>908</v>
      </c>
      <c r="I270" s="157"/>
    </row>
    <row r="271" spans="5:9" x14ac:dyDescent="0.25">
      <c r="E271" s="178"/>
      <c r="F271" s="157"/>
      <c r="G271" s="157"/>
      <c r="H271" s="177" t="s">
        <v>909</v>
      </c>
      <c r="I271" s="157"/>
    </row>
    <row r="272" spans="5:9" x14ac:dyDescent="0.25">
      <c r="E272" s="178"/>
      <c r="F272" s="157"/>
      <c r="G272" s="157"/>
      <c r="H272" s="177" t="s">
        <v>910</v>
      </c>
      <c r="I272" s="157"/>
    </row>
    <row r="273" spans="5:9" x14ac:dyDescent="0.25">
      <c r="E273" s="178"/>
      <c r="F273" s="157"/>
      <c r="G273" s="157"/>
      <c r="H273" s="177" t="s">
        <v>911</v>
      </c>
      <c r="I273" s="157"/>
    </row>
    <row r="274" spans="5:9" x14ac:dyDescent="0.25">
      <c r="E274" s="178"/>
      <c r="F274" s="157"/>
      <c r="G274" s="157"/>
      <c r="H274" s="177" t="s">
        <v>912</v>
      </c>
      <c r="I274" s="157"/>
    </row>
    <row r="275" spans="5:9" x14ac:dyDescent="0.25">
      <c r="E275" s="178"/>
      <c r="F275" s="157"/>
      <c r="G275" s="157"/>
      <c r="H275" s="177" t="s">
        <v>913</v>
      </c>
      <c r="I275" s="157"/>
    </row>
    <row r="276" spans="5:9" x14ac:dyDescent="0.25">
      <c r="E276" s="178"/>
      <c r="F276" s="157"/>
      <c r="G276" s="157"/>
      <c r="H276" s="177" t="s">
        <v>914</v>
      </c>
      <c r="I276" s="157"/>
    </row>
    <row r="277" spans="5:9" x14ac:dyDescent="0.25">
      <c r="E277" s="178"/>
      <c r="F277" s="157"/>
      <c r="G277" s="157"/>
      <c r="H277" s="177" t="s">
        <v>915</v>
      </c>
      <c r="I277" s="157"/>
    </row>
    <row r="278" spans="5:9" x14ac:dyDescent="0.25">
      <c r="E278" s="178"/>
      <c r="F278" s="157"/>
      <c r="G278" s="157"/>
      <c r="H278" s="177" t="s">
        <v>916</v>
      </c>
      <c r="I278" s="157"/>
    </row>
    <row r="279" spans="5:9" x14ac:dyDescent="0.25">
      <c r="E279" s="178"/>
      <c r="F279" s="157"/>
      <c r="G279" s="157"/>
      <c r="H279" s="177" t="s">
        <v>917</v>
      </c>
      <c r="I279" s="157"/>
    </row>
    <row r="280" spans="5:9" x14ac:dyDescent="0.25">
      <c r="E280" s="178"/>
      <c r="F280" s="157"/>
      <c r="G280" s="157"/>
      <c r="H280" s="177" t="s">
        <v>918</v>
      </c>
      <c r="I280" s="157"/>
    </row>
    <row r="281" spans="5:9" x14ac:dyDescent="0.25">
      <c r="E281" s="178"/>
      <c r="F281" s="157"/>
      <c r="G281" s="157"/>
      <c r="H281" s="177" t="s">
        <v>710</v>
      </c>
      <c r="I281" s="157"/>
    </row>
    <row r="282" spans="5:9" x14ac:dyDescent="0.25">
      <c r="E282" s="178"/>
      <c r="F282" s="157"/>
      <c r="G282" s="157"/>
      <c r="H282" s="177" t="s">
        <v>919</v>
      </c>
      <c r="I282" s="157"/>
    </row>
    <row r="283" spans="5:9" x14ac:dyDescent="0.25">
      <c r="E283" s="178"/>
      <c r="F283" s="157"/>
      <c r="G283" s="157"/>
      <c r="H283" s="177" t="s">
        <v>920</v>
      </c>
      <c r="I283" s="157"/>
    </row>
    <row r="284" spans="5:9" ht="22.5" x14ac:dyDescent="0.25">
      <c r="E284" s="178"/>
      <c r="F284" s="157"/>
      <c r="G284" s="157"/>
      <c r="H284" s="177" t="s">
        <v>921</v>
      </c>
      <c r="I284" s="157"/>
    </row>
    <row r="285" spans="5:9" ht="22.5" x14ac:dyDescent="0.25">
      <c r="E285" s="178"/>
      <c r="F285" s="157"/>
      <c r="G285" s="157"/>
      <c r="H285" s="177" t="s">
        <v>922</v>
      </c>
      <c r="I285" s="157"/>
    </row>
    <row r="286" spans="5:9" x14ac:dyDescent="0.25">
      <c r="E286" s="178"/>
      <c r="F286" s="157"/>
      <c r="G286" s="157"/>
      <c r="H286" s="177" t="s">
        <v>923</v>
      </c>
      <c r="I286" s="157"/>
    </row>
    <row r="287" spans="5:9" x14ac:dyDescent="0.25">
      <c r="E287" s="178"/>
      <c r="F287" s="157"/>
      <c r="G287" s="157"/>
      <c r="H287" s="177" t="s">
        <v>924</v>
      </c>
      <c r="I287" s="157"/>
    </row>
    <row r="288" spans="5:9" x14ac:dyDescent="0.25">
      <c r="E288" s="178"/>
      <c r="F288" s="157"/>
      <c r="G288" s="157"/>
      <c r="H288" s="177" t="s">
        <v>925</v>
      </c>
      <c r="I288" s="157"/>
    </row>
    <row r="289" spans="5:9" x14ac:dyDescent="0.25">
      <c r="E289" s="178"/>
      <c r="F289" s="157"/>
      <c r="G289" s="157"/>
      <c r="H289" s="177" t="s">
        <v>926</v>
      </c>
      <c r="I289" s="157"/>
    </row>
    <row r="290" spans="5:9" x14ac:dyDescent="0.25">
      <c r="E290" s="178"/>
      <c r="F290" s="157"/>
      <c r="G290" s="157"/>
      <c r="H290" s="177" t="s">
        <v>927</v>
      </c>
      <c r="I290" s="157"/>
    </row>
    <row r="291" spans="5:9" x14ac:dyDescent="0.25">
      <c r="E291" s="178"/>
      <c r="F291" s="157"/>
      <c r="G291" s="157"/>
      <c r="H291" s="177" t="s">
        <v>928</v>
      </c>
      <c r="I291" s="157"/>
    </row>
    <row r="292" spans="5:9" x14ac:dyDescent="0.25">
      <c r="E292" s="178"/>
      <c r="F292" s="157"/>
      <c r="G292" s="157"/>
      <c r="H292" s="177" t="s">
        <v>929</v>
      </c>
      <c r="I292" s="157"/>
    </row>
    <row r="293" spans="5:9" x14ac:dyDescent="0.25">
      <c r="E293" s="178"/>
      <c r="F293" s="157"/>
      <c r="G293" s="157"/>
      <c r="H293" s="177" t="s">
        <v>930</v>
      </c>
      <c r="I293" s="157"/>
    </row>
    <row r="294" spans="5:9" x14ac:dyDescent="0.25">
      <c r="E294" s="178"/>
      <c r="F294" s="157"/>
      <c r="G294" s="157"/>
      <c r="H294" s="177" t="s">
        <v>931</v>
      </c>
      <c r="I294" s="157"/>
    </row>
    <row r="295" spans="5:9" x14ac:dyDescent="0.25">
      <c r="E295" s="178"/>
      <c r="F295" s="157"/>
      <c r="G295" s="157"/>
      <c r="H295" s="177" t="s">
        <v>932</v>
      </c>
      <c r="I295" s="157"/>
    </row>
    <row r="296" spans="5:9" x14ac:dyDescent="0.25">
      <c r="E296" s="178"/>
      <c r="F296" s="157"/>
      <c r="G296" s="157"/>
      <c r="H296" s="177" t="s">
        <v>933</v>
      </c>
      <c r="I296" s="157"/>
    </row>
    <row r="297" spans="5:9" x14ac:dyDescent="0.25">
      <c r="E297" s="178"/>
      <c r="F297" s="157"/>
      <c r="G297" s="157"/>
      <c r="H297" s="177" t="s">
        <v>934</v>
      </c>
      <c r="I297" s="157"/>
    </row>
    <row r="298" spans="5:9" x14ac:dyDescent="0.25">
      <c r="E298" s="178"/>
      <c r="F298" s="157"/>
      <c r="G298" s="157"/>
      <c r="H298" s="177" t="s">
        <v>935</v>
      </c>
      <c r="I298" s="157"/>
    </row>
    <row r="299" spans="5:9" x14ac:dyDescent="0.25">
      <c r="E299" s="178"/>
      <c r="F299" s="157"/>
      <c r="G299" s="157"/>
      <c r="H299" s="177" t="s">
        <v>936</v>
      </c>
      <c r="I299" s="157"/>
    </row>
    <row r="300" spans="5:9" x14ac:dyDescent="0.25">
      <c r="E300" s="178"/>
      <c r="F300" s="157"/>
      <c r="G300" s="157"/>
      <c r="H300" s="177" t="s">
        <v>937</v>
      </c>
      <c r="I300" s="157"/>
    </row>
    <row r="301" spans="5:9" x14ac:dyDescent="0.25">
      <c r="E301" s="178"/>
      <c r="F301" s="157"/>
      <c r="G301" s="157"/>
      <c r="H301" s="177" t="s">
        <v>938</v>
      </c>
      <c r="I301" s="157"/>
    </row>
    <row r="302" spans="5:9" x14ac:dyDescent="0.25">
      <c r="E302" s="178"/>
      <c r="F302" s="157"/>
      <c r="G302" s="157"/>
      <c r="H302" s="177" t="s">
        <v>939</v>
      </c>
      <c r="I302" s="157"/>
    </row>
    <row r="303" spans="5:9" x14ac:dyDescent="0.25">
      <c r="E303" s="178"/>
      <c r="F303" s="157"/>
      <c r="G303" s="157"/>
      <c r="H303" s="177" t="s">
        <v>940</v>
      </c>
      <c r="I303" s="157"/>
    </row>
    <row r="304" spans="5:9" x14ac:dyDescent="0.25">
      <c r="E304" s="178"/>
      <c r="F304" s="157"/>
      <c r="G304" s="157"/>
      <c r="H304" s="177" t="s">
        <v>941</v>
      </c>
      <c r="I304" s="157"/>
    </row>
    <row r="305" spans="5:9" x14ac:dyDescent="0.25">
      <c r="E305" s="178"/>
      <c r="F305" s="157"/>
      <c r="G305" s="157"/>
      <c r="H305" s="177" t="s">
        <v>942</v>
      </c>
      <c r="I305" s="157"/>
    </row>
    <row r="306" spans="5:9" ht="22.5" x14ac:dyDescent="0.25">
      <c r="E306" s="178"/>
      <c r="F306" s="157"/>
      <c r="G306" s="157"/>
      <c r="H306" s="177" t="s">
        <v>943</v>
      </c>
      <c r="I306" s="157"/>
    </row>
    <row r="307" spans="5:9" x14ac:dyDescent="0.25">
      <c r="E307" s="178"/>
      <c r="F307" s="157"/>
      <c r="G307" s="157"/>
      <c r="H307" s="177" t="s">
        <v>944</v>
      </c>
      <c r="I307" s="157"/>
    </row>
    <row r="308" spans="5:9" x14ac:dyDescent="0.25">
      <c r="E308" s="178"/>
      <c r="F308" s="157"/>
      <c r="G308" s="157"/>
      <c r="H308" s="177" t="s">
        <v>714</v>
      </c>
      <c r="I308" s="157"/>
    </row>
    <row r="309" spans="5:9" x14ac:dyDescent="0.25">
      <c r="E309" s="178"/>
      <c r="F309" s="157"/>
      <c r="G309" s="157"/>
      <c r="H309" s="177" t="s">
        <v>945</v>
      </c>
      <c r="I309" s="157"/>
    </row>
    <row r="310" spans="5:9" x14ac:dyDescent="0.25">
      <c r="E310" s="178"/>
      <c r="F310" s="157"/>
      <c r="G310" s="157"/>
      <c r="H310" s="177" t="s">
        <v>946</v>
      </c>
      <c r="I310" s="157"/>
    </row>
    <row r="311" spans="5:9" x14ac:dyDescent="0.25">
      <c r="E311" s="178"/>
      <c r="F311" s="157"/>
      <c r="G311" s="157"/>
      <c r="H311" s="177" t="s">
        <v>947</v>
      </c>
      <c r="I311" s="157"/>
    </row>
    <row r="312" spans="5:9" x14ac:dyDescent="0.25">
      <c r="E312" s="178"/>
      <c r="F312" s="157"/>
      <c r="G312" s="157"/>
      <c r="H312" s="177" t="s">
        <v>948</v>
      </c>
      <c r="I312" s="157"/>
    </row>
    <row r="313" spans="5:9" x14ac:dyDescent="0.25">
      <c r="E313" s="178"/>
      <c r="F313" s="157"/>
      <c r="G313" s="157"/>
      <c r="H313" s="177" t="s">
        <v>949</v>
      </c>
      <c r="I313" s="157"/>
    </row>
    <row r="314" spans="5:9" x14ac:dyDescent="0.25">
      <c r="E314" s="178"/>
      <c r="F314" s="157"/>
      <c r="G314" s="157"/>
      <c r="H314" s="177" t="s">
        <v>950</v>
      </c>
      <c r="I314" s="157"/>
    </row>
    <row r="315" spans="5:9" x14ac:dyDescent="0.25">
      <c r="E315" s="178"/>
      <c r="F315" s="157"/>
      <c r="G315" s="157"/>
      <c r="H315" s="177" t="s">
        <v>951</v>
      </c>
      <c r="I315" s="157"/>
    </row>
    <row r="316" spans="5:9" x14ac:dyDescent="0.25">
      <c r="E316" s="178"/>
      <c r="F316" s="157"/>
      <c r="G316" s="157"/>
      <c r="H316" s="177" t="s">
        <v>952</v>
      </c>
      <c r="I316" s="157"/>
    </row>
    <row r="317" spans="5:9" x14ac:dyDescent="0.25">
      <c r="E317" s="178"/>
      <c r="F317" s="157"/>
      <c r="G317" s="157"/>
      <c r="H317" s="177" t="s">
        <v>953</v>
      </c>
      <c r="I317" s="157"/>
    </row>
    <row r="318" spans="5:9" x14ac:dyDescent="0.25">
      <c r="E318" s="178"/>
      <c r="F318" s="157"/>
      <c r="G318" s="157"/>
      <c r="H318" s="177" t="s">
        <v>954</v>
      </c>
      <c r="I318" s="157"/>
    </row>
    <row r="319" spans="5:9" x14ac:dyDescent="0.25">
      <c r="E319" s="178"/>
      <c r="F319" s="157"/>
      <c r="G319" s="157"/>
      <c r="H319" s="177" t="s">
        <v>955</v>
      </c>
      <c r="I319" s="157"/>
    </row>
    <row r="320" spans="5:9" ht="22.5" x14ac:dyDescent="0.25">
      <c r="E320" s="178"/>
      <c r="F320" s="157"/>
      <c r="G320" s="157"/>
      <c r="H320" s="177" t="s">
        <v>956</v>
      </c>
      <c r="I320" s="157"/>
    </row>
    <row r="321" spans="5:9" ht="22.5" x14ac:dyDescent="0.25">
      <c r="E321" s="178"/>
      <c r="F321" s="157"/>
      <c r="G321" s="157"/>
      <c r="H321" s="177" t="s">
        <v>957</v>
      </c>
      <c r="I321" s="157"/>
    </row>
    <row r="322" spans="5:9" x14ac:dyDescent="0.25">
      <c r="E322" s="178"/>
      <c r="F322" s="157"/>
      <c r="G322" s="157"/>
      <c r="H322" s="177" t="s">
        <v>958</v>
      </c>
      <c r="I322" s="157"/>
    </row>
    <row r="323" spans="5:9" x14ac:dyDescent="0.25">
      <c r="E323" s="178"/>
      <c r="F323" s="157"/>
      <c r="G323" s="157"/>
      <c r="H323" s="177" t="s">
        <v>959</v>
      </c>
      <c r="I323" s="157"/>
    </row>
    <row r="324" spans="5:9" x14ac:dyDescent="0.25">
      <c r="E324" s="178"/>
      <c r="F324" s="157"/>
      <c r="G324" s="157"/>
      <c r="H324" s="177" t="s">
        <v>960</v>
      </c>
      <c r="I324" s="157"/>
    </row>
    <row r="325" spans="5:9" x14ac:dyDescent="0.25">
      <c r="E325" s="178"/>
      <c r="F325" s="157"/>
      <c r="G325" s="157"/>
      <c r="H325" s="177" t="s">
        <v>961</v>
      </c>
      <c r="I325" s="157"/>
    </row>
    <row r="326" spans="5:9" ht="22.5" x14ac:dyDescent="0.25">
      <c r="E326" s="178"/>
      <c r="F326" s="157"/>
      <c r="G326" s="157"/>
      <c r="H326" s="177" t="s">
        <v>962</v>
      </c>
      <c r="I326" s="157"/>
    </row>
    <row r="327" spans="5:9" ht="22.5" x14ac:dyDescent="0.25">
      <c r="E327" s="178"/>
      <c r="F327" s="157"/>
      <c r="G327" s="157"/>
      <c r="H327" s="177" t="s">
        <v>963</v>
      </c>
      <c r="I327" s="157"/>
    </row>
    <row r="328" spans="5:9" x14ac:dyDescent="0.25">
      <c r="E328" s="178"/>
      <c r="F328" s="157"/>
      <c r="G328" s="157"/>
      <c r="H328" s="177" t="s">
        <v>964</v>
      </c>
      <c r="I328" s="157"/>
    </row>
    <row r="329" spans="5:9" x14ac:dyDescent="0.25">
      <c r="E329" s="178"/>
      <c r="F329" s="157"/>
      <c r="G329" s="157"/>
      <c r="H329" s="177" t="s">
        <v>965</v>
      </c>
      <c r="I329" s="157"/>
    </row>
    <row r="330" spans="5:9" x14ac:dyDescent="0.25">
      <c r="E330" s="178"/>
      <c r="F330" s="157"/>
      <c r="G330" s="157"/>
      <c r="H330" s="177" t="s">
        <v>966</v>
      </c>
      <c r="I330" s="157"/>
    </row>
    <row r="331" spans="5:9" x14ac:dyDescent="0.25">
      <c r="E331" s="178"/>
      <c r="F331" s="157"/>
      <c r="G331" s="157"/>
      <c r="H331" s="177" t="s">
        <v>967</v>
      </c>
      <c r="I331" s="157"/>
    </row>
    <row r="332" spans="5:9" ht="22.5" x14ac:dyDescent="0.25">
      <c r="E332" s="178"/>
      <c r="F332" s="157"/>
      <c r="G332" s="157"/>
      <c r="H332" s="177" t="s">
        <v>968</v>
      </c>
      <c r="I332" s="157"/>
    </row>
    <row r="333" spans="5:9" x14ac:dyDescent="0.25">
      <c r="E333" s="178"/>
      <c r="F333" s="157"/>
      <c r="G333" s="157"/>
      <c r="H333" s="177" t="s">
        <v>969</v>
      </c>
      <c r="I333" s="157"/>
    </row>
    <row r="334" spans="5:9" x14ac:dyDescent="0.25">
      <c r="E334" s="178"/>
      <c r="F334" s="157"/>
      <c r="G334" s="157"/>
      <c r="H334" s="177" t="s">
        <v>970</v>
      </c>
      <c r="I334" s="157"/>
    </row>
    <row r="335" spans="5:9" x14ac:dyDescent="0.25">
      <c r="E335" s="178"/>
      <c r="F335" s="157"/>
      <c r="G335" s="157"/>
      <c r="H335" s="177" t="s">
        <v>971</v>
      </c>
      <c r="I335" s="157"/>
    </row>
    <row r="336" spans="5:9" x14ac:dyDescent="0.25">
      <c r="E336" s="178"/>
      <c r="F336" s="157"/>
      <c r="G336" s="157"/>
      <c r="H336" s="177" t="s">
        <v>509</v>
      </c>
      <c r="I336" s="157"/>
    </row>
    <row r="337" spans="5:9" ht="22.5" x14ac:dyDescent="0.25">
      <c r="E337" s="178"/>
      <c r="F337" s="157"/>
      <c r="G337" s="157"/>
      <c r="H337" s="177" t="s">
        <v>972</v>
      </c>
      <c r="I337" s="157"/>
    </row>
    <row r="338" spans="5:9" x14ac:dyDescent="0.25">
      <c r="E338" s="178"/>
      <c r="F338" s="157"/>
      <c r="G338" s="157"/>
      <c r="H338" s="177" t="s">
        <v>973</v>
      </c>
      <c r="I338" s="157"/>
    </row>
    <row r="339" spans="5:9" x14ac:dyDescent="0.25">
      <c r="E339" s="178"/>
      <c r="F339" s="157"/>
      <c r="G339" s="157"/>
      <c r="H339" s="177" t="s">
        <v>719</v>
      </c>
      <c r="I339" s="157"/>
    </row>
    <row r="340" spans="5:9" x14ac:dyDescent="0.25">
      <c r="E340" s="178"/>
      <c r="F340" s="157"/>
      <c r="G340" s="157"/>
      <c r="H340" s="177" t="s">
        <v>536</v>
      </c>
      <c r="I340" s="157"/>
    </row>
    <row r="341" spans="5:9" x14ac:dyDescent="0.25">
      <c r="E341" s="178"/>
      <c r="F341" s="157"/>
      <c r="G341" s="157"/>
      <c r="H341" s="177" t="s">
        <v>974</v>
      </c>
      <c r="I341" s="157"/>
    </row>
    <row r="342" spans="5:9" x14ac:dyDescent="0.25">
      <c r="E342" s="178"/>
      <c r="F342" s="157"/>
      <c r="G342" s="157"/>
      <c r="H342" s="177" t="s">
        <v>975</v>
      </c>
      <c r="I342" s="157"/>
    </row>
    <row r="343" spans="5:9" x14ac:dyDescent="0.25">
      <c r="E343" s="178"/>
      <c r="F343" s="157"/>
      <c r="G343" s="157"/>
      <c r="H343" s="177" t="s">
        <v>976</v>
      </c>
      <c r="I343" s="157"/>
    </row>
    <row r="344" spans="5:9" x14ac:dyDescent="0.25">
      <c r="E344" s="178"/>
      <c r="F344" s="157"/>
      <c r="G344" s="157"/>
      <c r="H344" s="177" t="s">
        <v>977</v>
      </c>
      <c r="I344" s="157"/>
    </row>
    <row r="345" spans="5:9" ht="22.5" x14ac:dyDescent="0.25">
      <c r="E345" s="178"/>
      <c r="F345" s="157"/>
      <c r="G345" s="157"/>
      <c r="H345" s="177" t="s">
        <v>978</v>
      </c>
      <c r="I345" s="157"/>
    </row>
    <row r="346" spans="5:9" ht="22.5" x14ac:dyDescent="0.25">
      <c r="E346" s="178"/>
      <c r="F346" s="157"/>
      <c r="G346" s="157"/>
      <c r="H346" s="177" t="s">
        <v>979</v>
      </c>
      <c r="I346" s="157"/>
    </row>
    <row r="347" spans="5:9" x14ac:dyDescent="0.25">
      <c r="E347" s="178"/>
      <c r="F347" s="157"/>
      <c r="G347" s="157"/>
      <c r="H347" s="177" t="s">
        <v>980</v>
      </c>
      <c r="I347" s="157"/>
    </row>
    <row r="348" spans="5:9" x14ac:dyDescent="0.25">
      <c r="E348" s="178"/>
      <c r="F348" s="157"/>
      <c r="G348" s="157"/>
      <c r="H348" s="177" t="s">
        <v>981</v>
      </c>
      <c r="I348" s="157"/>
    </row>
    <row r="349" spans="5:9" x14ac:dyDescent="0.25">
      <c r="E349" s="178"/>
      <c r="F349" s="157"/>
      <c r="G349" s="157"/>
      <c r="H349" s="177" t="s">
        <v>982</v>
      </c>
      <c r="I349" s="157"/>
    </row>
    <row r="350" spans="5:9" x14ac:dyDescent="0.25">
      <c r="E350" s="178"/>
      <c r="F350" s="157"/>
      <c r="G350" s="157"/>
      <c r="H350" s="177" t="s">
        <v>726</v>
      </c>
      <c r="I350" s="157"/>
    </row>
    <row r="351" spans="5:9" x14ac:dyDescent="0.25">
      <c r="E351" s="178"/>
      <c r="F351" s="157"/>
      <c r="G351" s="157"/>
      <c r="H351" s="177" t="s">
        <v>983</v>
      </c>
      <c r="I351" s="157"/>
    </row>
    <row r="352" spans="5:9" x14ac:dyDescent="0.25">
      <c r="E352" s="178"/>
      <c r="F352" s="157"/>
      <c r="G352" s="157"/>
      <c r="H352" s="177" t="s">
        <v>984</v>
      </c>
      <c r="I352" s="157"/>
    </row>
    <row r="353" spans="5:9" ht="22.5" x14ac:dyDescent="0.25">
      <c r="E353" s="178"/>
      <c r="F353" s="157"/>
      <c r="G353" s="157"/>
      <c r="H353" s="177" t="s">
        <v>985</v>
      </c>
      <c r="I353" s="157"/>
    </row>
    <row r="354" spans="5:9" x14ac:dyDescent="0.25">
      <c r="E354" s="178"/>
      <c r="F354" s="157"/>
      <c r="G354" s="157"/>
      <c r="H354" s="177" t="s">
        <v>986</v>
      </c>
      <c r="I354" s="157"/>
    </row>
    <row r="355" spans="5:9" x14ac:dyDescent="0.25">
      <c r="E355" s="178"/>
      <c r="F355" s="157"/>
      <c r="G355" s="157"/>
      <c r="H355" s="177" t="s">
        <v>987</v>
      </c>
      <c r="I355" s="157"/>
    </row>
    <row r="356" spans="5:9" x14ac:dyDescent="0.25">
      <c r="E356" s="178"/>
      <c r="F356" s="157"/>
      <c r="G356" s="157"/>
      <c r="H356" s="177" t="s">
        <v>988</v>
      </c>
      <c r="I356" s="157"/>
    </row>
    <row r="357" spans="5:9" x14ac:dyDescent="0.25">
      <c r="E357" s="178"/>
      <c r="F357" s="157"/>
      <c r="G357" s="157"/>
      <c r="H357" s="177" t="s">
        <v>989</v>
      </c>
      <c r="I357" s="157"/>
    </row>
    <row r="358" spans="5:9" x14ac:dyDescent="0.25">
      <c r="E358" s="178"/>
      <c r="F358" s="157"/>
      <c r="G358" s="157"/>
      <c r="H358" s="177" t="s">
        <v>730</v>
      </c>
      <c r="I358" s="157"/>
    </row>
    <row r="359" spans="5:9" x14ac:dyDescent="0.25">
      <c r="E359" s="178"/>
      <c r="F359" s="157"/>
      <c r="G359" s="157"/>
      <c r="H359" s="177" t="s">
        <v>990</v>
      </c>
      <c r="I359" s="157"/>
    </row>
    <row r="360" spans="5:9" x14ac:dyDescent="0.25">
      <c r="E360" s="178"/>
      <c r="F360" s="157"/>
      <c r="G360" s="157"/>
      <c r="H360" s="177" t="s">
        <v>588</v>
      </c>
      <c r="I360" s="157"/>
    </row>
    <row r="361" spans="5:9" x14ac:dyDescent="0.25">
      <c r="E361" s="178"/>
      <c r="F361" s="157"/>
      <c r="G361" s="157"/>
      <c r="H361" s="177" t="s">
        <v>991</v>
      </c>
      <c r="I361" s="157"/>
    </row>
    <row r="362" spans="5:9" x14ac:dyDescent="0.25">
      <c r="E362" s="178"/>
      <c r="F362" s="157"/>
      <c r="G362" s="157"/>
      <c r="H362" s="177" t="s">
        <v>992</v>
      </c>
      <c r="I362" s="157"/>
    </row>
    <row r="363" spans="5:9" x14ac:dyDescent="0.25">
      <c r="E363" s="178"/>
      <c r="F363" s="157"/>
      <c r="G363" s="157"/>
      <c r="H363" s="177" t="s">
        <v>993</v>
      </c>
      <c r="I363" s="157"/>
    </row>
    <row r="364" spans="5:9" x14ac:dyDescent="0.25">
      <c r="E364" s="178"/>
      <c r="F364" s="157"/>
      <c r="G364" s="157"/>
      <c r="H364" s="177" t="s">
        <v>994</v>
      </c>
      <c r="I364" s="157"/>
    </row>
    <row r="365" spans="5:9" x14ac:dyDescent="0.25">
      <c r="E365" s="178"/>
      <c r="F365" s="157"/>
      <c r="G365" s="157"/>
      <c r="H365" s="177" t="s">
        <v>995</v>
      </c>
      <c r="I365" s="157"/>
    </row>
    <row r="366" spans="5:9" x14ac:dyDescent="0.25">
      <c r="E366" s="178"/>
      <c r="F366" s="157"/>
      <c r="G366" s="157"/>
      <c r="H366" s="177" t="s">
        <v>996</v>
      </c>
      <c r="I366" s="157"/>
    </row>
    <row r="367" spans="5:9" x14ac:dyDescent="0.25">
      <c r="E367" s="178"/>
      <c r="F367" s="157"/>
      <c r="G367" s="157"/>
      <c r="H367" s="177" t="s">
        <v>997</v>
      </c>
      <c r="I367" s="157"/>
    </row>
    <row r="368" spans="5:9" x14ac:dyDescent="0.25">
      <c r="E368" s="178"/>
      <c r="F368" s="157"/>
      <c r="G368" s="157"/>
      <c r="H368" s="177" t="s">
        <v>998</v>
      </c>
      <c r="I368" s="157"/>
    </row>
    <row r="369" spans="5:9" x14ac:dyDescent="0.25">
      <c r="E369" s="178"/>
      <c r="F369" s="157"/>
      <c r="G369" s="157"/>
      <c r="H369" s="177" t="s">
        <v>999</v>
      </c>
      <c r="I369" s="157"/>
    </row>
    <row r="370" spans="5:9" ht="22.5" x14ac:dyDescent="0.25">
      <c r="E370" s="178"/>
      <c r="F370" s="157"/>
      <c r="G370" s="157"/>
      <c r="H370" s="177" t="s">
        <v>1000</v>
      </c>
      <c r="I370" s="157"/>
    </row>
    <row r="371" spans="5:9" x14ac:dyDescent="0.25">
      <c r="E371" s="178"/>
      <c r="F371" s="157"/>
      <c r="G371" s="157"/>
      <c r="H371" s="177" t="s">
        <v>1001</v>
      </c>
      <c r="I371" s="157"/>
    </row>
    <row r="372" spans="5:9" x14ac:dyDescent="0.25">
      <c r="E372" s="178"/>
      <c r="F372" s="157"/>
      <c r="G372" s="157"/>
      <c r="H372" s="177" t="s">
        <v>1002</v>
      </c>
      <c r="I372" s="157"/>
    </row>
    <row r="373" spans="5:9" x14ac:dyDescent="0.25">
      <c r="E373" s="178"/>
      <c r="F373" s="157"/>
      <c r="G373" s="157"/>
      <c r="H373" s="177" t="s">
        <v>1003</v>
      </c>
      <c r="I373" s="157"/>
    </row>
    <row r="374" spans="5:9" x14ac:dyDescent="0.25">
      <c r="E374" s="178"/>
      <c r="F374" s="178"/>
      <c r="G374" s="178"/>
      <c r="H374" s="178"/>
    </row>
  </sheetData>
  <sheetProtection algorithmName="SHA-512" hashValue="JHVYEo79gyErtfSCrxnoyQguw8DuubUbZASjWSfyQHOtMHA8oExffMSmB+EHW0hCuwr98dMJOeaeoINboql1ZQ==" saltValue="wd7RCeTmKxYjocuLEcvPzQ==" spinCount="100000" sheet="1" formatCells="0" formatColumns="0" formatRows="0" insertColumns="0" insertRows="0" insertHyperlinks="0" deleteColumns="0" deleteRows="0"/>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7">
    <dataValidation type="list" allowBlank="1" showInputMessage="1" showErrorMessage="1" sqref="H5:H24" xr:uid="{00000000-0002-0000-0700-000000000000}">
      <formula1>$H$28:$H$373</formula1>
    </dataValidation>
    <dataValidation type="list" allowBlank="1" showInputMessage="1" showErrorMessage="1" sqref="G5:G24" xr:uid="{00000000-0002-0000-0700-000001000000}">
      <formula1>$G$28:$G$83</formula1>
    </dataValidation>
    <dataValidation type="list" allowBlank="1" showInputMessage="1" showErrorMessage="1" sqref="F5:F24" xr:uid="{00000000-0002-0000-0700-000002000000}">
      <formula1>$F$28:$F$43</formula1>
    </dataValidation>
    <dataValidation type="list" allowBlank="1" showInputMessage="1" showErrorMessage="1" sqref="I5:I24" xr:uid="{00000000-0002-0000-0700-000003000000}">
      <formula1>$B$29:$B$34</formula1>
    </dataValidation>
    <dataValidation type="list" allowBlank="1" showInputMessage="1" showErrorMessage="1" sqref="J5:J24" xr:uid="{00000000-0002-0000-0700-000004000000}">
      <formula1>$C$29:$C$34</formula1>
    </dataValidation>
    <dataValidation type="list" allowBlank="1" showInputMessage="1" showErrorMessage="1" sqref="J25" xr:uid="{00000000-0002-0000-0700-000005000000}">
      <formula1>#REF!</formula1>
    </dataValidation>
    <dataValidation type="list" allowBlank="1" showInputMessage="1" showErrorMessage="1" sqref="I25" xr:uid="{00000000-0002-0000-0700-000006000000}">
      <formula1>$B$29:$B$32</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22"/>
  <sheetViews>
    <sheetView showGridLines="0" zoomScale="95" zoomScaleNormal="95" workbookViewId="0">
      <selection activeCell="G21" sqref="G21"/>
    </sheetView>
  </sheetViews>
  <sheetFormatPr baseColWidth="10" defaultColWidth="11.42578125" defaultRowHeight="11.25" x14ac:dyDescent="0.15"/>
  <cols>
    <col min="1" max="1" width="3.140625" style="86" customWidth="1"/>
    <col min="2" max="2" width="46.28515625" style="86" customWidth="1"/>
    <col min="3" max="3" width="45.140625" style="86" customWidth="1"/>
    <col min="4" max="4" width="30.28515625" style="86" customWidth="1"/>
    <col min="5" max="5" width="18.140625" style="86" customWidth="1"/>
    <col min="6" max="6" width="24.85546875" style="86" customWidth="1"/>
    <col min="7" max="7" width="37.85546875" style="86" customWidth="1"/>
    <col min="8" max="16384" width="11.42578125" style="86"/>
  </cols>
  <sheetData>
    <row r="1" spans="2:10" ht="24" customHeight="1" x14ac:dyDescent="0.15">
      <c r="B1" s="319" t="s">
        <v>1065</v>
      </c>
      <c r="C1" s="319"/>
      <c r="D1" s="319"/>
      <c r="E1" s="319"/>
      <c r="F1" s="319"/>
      <c r="G1" s="319"/>
    </row>
    <row r="2" spans="2:10" ht="24" customHeight="1" x14ac:dyDescent="0.15">
      <c r="B2" s="321" t="s">
        <v>1066</v>
      </c>
      <c r="C2" s="321"/>
      <c r="D2" s="321"/>
      <c r="E2" s="321"/>
      <c r="F2" s="321"/>
      <c r="G2" s="321"/>
    </row>
    <row r="3" spans="2:10" ht="25.5" customHeight="1" x14ac:dyDescent="0.15">
      <c r="B3" s="391" t="s">
        <v>1067</v>
      </c>
      <c r="C3" s="391"/>
      <c r="D3" s="391"/>
      <c r="E3" s="391"/>
      <c r="F3" s="391"/>
      <c r="G3" s="391"/>
    </row>
    <row r="4" spans="2:10" ht="24" customHeight="1" x14ac:dyDescent="0.15">
      <c r="B4" s="119" t="s">
        <v>1068</v>
      </c>
      <c r="C4" s="119" t="s">
        <v>1069</v>
      </c>
      <c r="D4" s="119" t="s">
        <v>1070</v>
      </c>
      <c r="E4" s="119" t="s">
        <v>1071</v>
      </c>
      <c r="F4" s="395" t="s">
        <v>1072</v>
      </c>
      <c r="G4" s="395"/>
    </row>
    <row r="5" spans="2:10" ht="123" customHeight="1" x14ac:dyDescent="0.15">
      <c r="B5" s="136" t="s">
        <v>1073</v>
      </c>
      <c r="C5" s="97" t="s">
        <v>1074</v>
      </c>
      <c r="D5" s="255" t="s">
        <v>1075</v>
      </c>
      <c r="E5" s="256">
        <f>(1594+6666)/(110+280)*100</f>
        <v>2117.9487179487178</v>
      </c>
      <c r="F5" s="393"/>
      <c r="G5" s="393"/>
    </row>
    <row r="6" spans="2:10" ht="102" customHeight="1" x14ac:dyDescent="0.15">
      <c r="B6" s="136" t="s">
        <v>1076</v>
      </c>
      <c r="C6" s="120" t="s">
        <v>1077</v>
      </c>
      <c r="D6" s="260" t="s">
        <v>1078</v>
      </c>
      <c r="E6" s="259">
        <f>+(522636+6678)/(610798)*100</f>
        <v>86.659419317024614</v>
      </c>
      <c r="F6" s="393"/>
      <c r="G6" s="393"/>
    </row>
    <row r="7" spans="2:10" ht="87" customHeight="1" x14ac:dyDescent="0.15">
      <c r="B7" s="136" t="s">
        <v>1079</v>
      </c>
      <c r="C7" s="97" t="s">
        <v>1080</v>
      </c>
      <c r="D7" s="261" t="s">
        <v>1081</v>
      </c>
      <c r="E7" s="261">
        <f>(1530235152/1744160652)*100</f>
        <v>87.734759423984528</v>
      </c>
      <c r="F7" s="393"/>
      <c r="G7" s="393"/>
    </row>
    <row r="8" spans="2:10" ht="17.45" customHeight="1" x14ac:dyDescent="0.15">
      <c r="B8" s="394" t="s">
        <v>1082</v>
      </c>
      <c r="C8" s="394"/>
      <c r="D8" s="394"/>
      <c r="E8" s="394"/>
      <c r="F8" s="394"/>
    </row>
    <row r="9" spans="2:10" ht="25.5" customHeight="1" x14ac:dyDescent="0.15">
      <c r="B9" s="391" t="s">
        <v>1083</v>
      </c>
      <c r="C9" s="391"/>
      <c r="D9" s="391"/>
      <c r="E9" s="391"/>
      <c r="F9" s="391"/>
      <c r="G9" s="391"/>
    </row>
    <row r="10" spans="2:10" ht="24" customHeight="1" x14ac:dyDescent="0.15">
      <c r="B10" s="119" t="s">
        <v>1084</v>
      </c>
      <c r="C10" s="119" t="s">
        <v>1069</v>
      </c>
      <c r="D10" s="119" t="s">
        <v>1085</v>
      </c>
      <c r="E10" s="119" t="s">
        <v>1070</v>
      </c>
      <c r="F10" s="119" t="s">
        <v>1071</v>
      </c>
      <c r="G10" s="119" t="s">
        <v>1086</v>
      </c>
    </row>
    <row r="11" spans="2:10" ht="51.95" customHeight="1" x14ac:dyDescent="0.15">
      <c r="B11" s="122" t="s">
        <v>1087</v>
      </c>
      <c r="C11" s="120" t="s">
        <v>1088</v>
      </c>
      <c r="D11" s="126" t="s">
        <v>1089</v>
      </c>
      <c r="E11" s="262" t="s">
        <v>1090</v>
      </c>
      <c r="F11" s="262">
        <f>68/345*100</f>
        <v>19.710144927536234</v>
      </c>
      <c r="G11" s="89"/>
    </row>
    <row r="12" spans="2:10" ht="51.95" customHeight="1" x14ac:dyDescent="0.15">
      <c r="B12" s="123" t="s">
        <v>1091</v>
      </c>
      <c r="C12" s="120" t="s">
        <v>1092</v>
      </c>
      <c r="D12" s="127" t="s">
        <v>1093</v>
      </c>
      <c r="E12" s="262"/>
      <c r="F12" s="263" t="s">
        <v>1094</v>
      </c>
      <c r="G12" s="88"/>
    </row>
    <row r="13" spans="2:10" ht="51.95" customHeight="1" x14ac:dyDescent="0.15">
      <c r="B13" s="123" t="s">
        <v>1095</v>
      </c>
      <c r="C13" s="128" t="s">
        <v>1096</v>
      </c>
      <c r="D13" s="128" t="s">
        <v>1097</v>
      </c>
      <c r="E13" s="261" t="s">
        <v>1098</v>
      </c>
      <c r="F13" s="261">
        <f>+(19/34)*100</f>
        <v>55.882352941176471</v>
      </c>
      <c r="G13" s="88"/>
    </row>
    <row r="14" spans="2:10" ht="51.95" customHeight="1" x14ac:dyDescent="0.15">
      <c r="B14" s="123" t="s">
        <v>1099</v>
      </c>
      <c r="C14" s="128" t="s">
        <v>1100</v>
      </c>
      <c r="D14" s="127" t="s">
        <v>1101</v>
      </c>
      <c r="E14" s="261" t="s">
        <v>1102</v>
      </c>
      <c r="F14" s="261">
        <f>(15/20)*100</f>
        <v>75</v>
      </c>
      <c r="G14" s="88"/>
      <c r="H14" s="392"/>
      <c r="I14" s="392"/>
      <c r="J14" s="392"/>
    </row>
    <row r="15" spans="2:10" ht="51.95" customHeight="1" x14ac:dyDescent="0.15">
      <c r="B15" s="123" t="s">
        <v>1103</v>
      </c>
      <c r="C15" s="135" t="s">
        <v>1104</v>
      </c>
      <c r="D15" s="127" t="s">
        <v>1101</v>
      </c>
      <c r="E15" s="261" t="s">
        <v>1105</v>
      </c>
      <c r="F15" s="261">
        <f>((16/17)-1)*100</f>
        <v>-5.8823529411764719</v>
      </c>
      <c r="G15" s="88"/>
      <c r="I15" s="134"/>
    </row>
    <row r="16" spans="2:10" ht="18" customHeight="1" x14ac:dyDescent="0.15">
      <c r="B16" s="129"/>
      <c r="C16" s="130"/>
      <c r="D16" s="131"/>
      <c r="E16" s="132"/>
      <c r="F16" s="133"/>
      <c r="G16" s="121"/>
    </row>
    <row r="17" spans="2:7" ht="24.6" customHeight="1" x14ac:dyDescent="0.15">
      <c r="B17" s="391" t="s">
        <v>1106</v>
      </c>
      <c r="C17" s="391"/>
      <c r="D17" s="391"/>
      <c r="E17" s="391"/>
      <c r="F17" s="391"/>
      <c r="G17" s="391"/>
    </row>
    <row r="18" spans="2:7" ht="39.950000000000003" customHeight="1" x14ac:dyDescent="0.15">
      <c r="B18" s="119" t="s">
        <v>1084</v>
      </c>
      <c r="C18" s="119" t="s">
        <v>1069</v>
      </c>
      <c r="D18" s="119" t="s">
        <v>1107</v>
      </c>
      <c r="E18" s="119" t="s">
        <v>1070</v>
      </c>
      <c r="F18" s="119" t="s">
        <v>1071</v>
      </c>
      <c r="G18" s="119" t="s">
        <v>1086</v>
      </c>
    </row>
    <row r="19" spans="2:7" ht="50.1" customHeight="1" x14ac:dyDescent="0.15">
      <c r="B19" s="124" t="s">
        <v>1108</v>
      </c>
      <c r="C19" s="137" t="s">
        <v>1109</v>
      </c>
      <c r="D19" s="137" t="s">
        <v>1110</v>
      </c>
      <c r="E19" s="275" t="s">
        <v>1111</v>
      </c>
      <c r="F19" s="274">
        <f>603846+6952</f>
        <v>610798</v>
      </c>
      <c r="G19" s="89"/>
    </row>
    <row r="20" spans="2:7" ht="50.1" customHeight="1" x14ac:dyDescent="0.15">
      <c r="B20" s="125" t="s">
        <v>1112</v>
      </c>
      <c r="C20" s="120" t="s">
        <v>1113</v>
      </c>
      <c r="D20" s="137" t="s">
        <v>1110</v>
      </c>
      <c r="E20" s="276" t="s">
        <v>264</v>
      </c>
      <c r="F20" s="263" t="s">
        <v>1114</v>
      </c>
      <c r="G20" s="88"/>
    </row>
    <row r="21" spans="2:7" ht="50.1" customHeight="1" x14ac:dyDescent="0.15">
      <c r="B21" s="125" t="s">
        <v>1115</v>
      </c>
      <c r="C21" s="120" t="s">
        <v>1116</v>
      </c>
      <c r="D21" s="137" t="s">
        <v>1110</v>
      </c>
      <c r="E21" s="276" t="s">
        <v>274</v>
      </c>
      <c r="F21" s="263" t="s">
        <v>1117</v>
      </c>
      <c r="G21" s="88"/>
    </row>
    <row r="22" spans="2:7" ht="50.1" customHeight="1" x14ac:dyDescent="0.15">
      <c r="B22" s="125" t="s">
        <v>1118</v>
      </c>
      <c r="C22" s="120" t="s">
        <v>1119</v>
      </c>
      <c r="D22" s="137" t="s">
        <v>1110</v>
      </c>
      <c r="E22" s="276" t="s">
        <v>299</v>
      </c>
      <c r="F22" s="263" t="s">
        <v>1120</v>
      </c>
      <c r="G22" s="88"/>
    </row>
  </sheetData>
  <sheetProtection algorithmName="SHA-512" hashValue="njheRpkzgdqvEOzPWmIcTpPG6vb2ZvvtGbX67vdT2oxVubaDJPzCYN9RcFRwPQizbdAdlvSURFnS5Bcq4b44kQ==" saltValue="DSMxWn4zEgQOAOm022867A==" spinCount="100000" sheet="1" formatCells="0" formatColumns="0" formatRows="0" insertColumns="0" insertRows="0" insertHyperlinks="0" deleteColumns="0" deleteRows="0" sort="0"/>
  <mergeCells count="11">
    <mergeCell ref="F6:G6"/>
    <mergeCell ref="B1:G1"/>
    <mergeCell ref="B3:G3"/>
    <mergeCell ref="F4:G4"/>
    <mergeCell ref="F5:G5"/>
    <mergeCell ref="B2:G2"/>
    <mergeCell ref="B17:G17"/>
    <mergeCell ref="H14:J14"/>
    <mergeCell ref="F7:G7"/>
    <mergeCell ref="B8:F8"/>
    <mergeCell ref="B9:G9"/>
  </mergeCells>
  <pageMargins left="0.7" right="0.7" top="0.75" bottom="0.75" header="0.3" footer="0.3"/>
  <pageSetup orientation="portrait" r:id="rId1"/>
  <ignoredErrors>
    <ignoredError sqref="E7 F15" unlocked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713"/>
  <sheetViews>
    <sheetView showGridLines="0" tabSelected="1" topLeftCell="P2" zoomScale="80" zoomScaleNormal="80" workbookViewId="0">
      <selection activeCell="AH14" sqref="AH14"/>
    </sheetView>
  </sheetViews>
  <sheetFormatPr baseColWidth="10" defaultColWidth="11.42578125" defaultRowHeight="11.25" x14ac:dyDescent="0.15"/>
  <cols>
    <col min="1" max="3" width="18.140625" style="1" customWidth="1"/>
    <col min="4" max="4" width="37.140625" style="1" customWidth="1"/>
    <col min="5" max="5" width="37.140625" style="144" customWidth="1"/>
    <col min="6" max="12" width="24.140625" style="144" customWidth="1"/>
    <col min="13" max="13" width="12.140625" style="1" customWidth="1"/>
    <col min="14" max="15" width="21.5703125" style="1" customWidth="1"/>
    <col min="16" max="16" width="19" style="1" customWidth="1"/>
    <col min="17" max="17" width="14" style="144" customWidth="1"/>
    <col min="18" max="18" width="36.42578125" style="1" customWidth="1"/>
    <col min="19" max="19" width="17" style="144" customWidth="1"/>
    <col min="20" max="22" width="17" style="1" customWidth="1"/>
    <col min="23" max="25" width="14.85546875" style="1" customWidth="1"/>
    <col min="26" max="28" width="14.85546875" style="144" customWidth="1"/>
    <col min="29" max="29" width="25.5703125" style="144" customWidth="1"/>
    <col min="30" max="41" width="14.85546875" style="1" customWidth="1"/>
    <col min="42" max="43" width="20.5703125" style="144" customWidth="1"/>
    <col min="44" max="47" width="14.85546875" style="1" customWidth="1"/>
    <col min="48" max="49" width="20.85546875" style="1" customWidth="1"/>
    <col min="50" max="287" width="11.42578125" style="1"/>
    <col min="288" max="288" width="16.7109375" style="1" customWidth="1"/>
    <col min="289" max="289" width="28.28515625" style="1" customWidth="1"/>
    <col min="290" max="290" width="19.42578125" style="1" customWidth="1"/>
    <col min="291" max="291" width="13.140625" style="1" customWidth="1"/>
    <col min="292" max="292" width="16.42578125" style="1" customWidth="1"/>
    <col min="293" max="293" width="15.5703125" style="1" customWidth="1"/>
    <col min="294" max="294" width="15.28515625" style="1" customWidth="1"/>
    <col min="295" max="295" width="15.140625" style="1" customWidth="1"/>
    <col min="296" max="296" width="14" style="1" customWidth="1"/>
    <col min="297" max="297" width="11.42578125" style="1"/>
    <col min="298" max="298" width="15.5703125" style="1" customWidth="1"/>
    <col min="299" max="299" width="15" style="1" customWidth="1"/>
    <col min="300" max="300" width="18.42578125" style="1" customWidth="1"/>
    <col min="301" max="302" width="11.42578125" style="1"/>
    <col min="303" max="303" width="14.7109375" style="1" customWidth="1"/>
    <col min="304" max="304" width="17" style="1" customWidth="1"/>
    <col min="305" max="305" width="16.28515625" style="1" customWidth="1"/>
    <col min="306" max="543" width="11.42578125" style="1"/>
    <col min="544" max="544" width="16.7109375" style="1" customWidth="1"/>
    <col min="545" max="545" width="28.28515625" style="1" customWidth="1"/>
    <col min="546" max="546" width="19.42578125" style="1" customWidth="1"/>
    <col min="547" max="547" width="13.140625" style="1" customWidth="1"/>
    <col min="548" max="548" width="16.42578125" style="1" customWidth="1"/>
    <col min="549" max="549" width="15.5703125" style="1" customWidth="1"/>
    <col min="550" max="550" width="15.28515625" style="1" customWidth="1"/>
    <col min="551" max="551" width="15.140625" style="1" customWidth="1"/>
    <col min="552" max="552" width="14" style="1" customWidth="1"/>
    <col min="553" max="553" width="11.42578125" style="1"/>
    <col min="554" max="554" width="15.5703125" style="1" customWidth="1"/>
    <col min="555" max="555" width="15" style="1" customWidth="1"/>
    <col min="556" max="556" width="18.42578125" style="1" customWidth="1"/>
    <col min="557" max="558" width="11.42578125" style="1"/>
    <col min="559" max="559" width="14.7109375" style="1" customWidth="1"/>
    <col min="560" max="560" width="17" style="1" customWidth="1"/>
    <col min="561" max="561" width="16.28515625" style="1" customWidth="1"/>
    <col min="562" max="799" width="11.42578125" style="1"/>
    <col min="800" max="800" width="16.7109375" style="1" customWidth="1"/>
    <col min="801" max="801" width="28.28515625" style="1" customWidth="1"/>
    <col min="802" max="802" width="19.42578125" style="1" customWidth="1"/>
    <col min="803" max="803" width="13.140625" style="1" customWidth="1"/>
    <col min="804" max="804" width="16.42578125" style="1" customWidth="1"/>
    <col min="805" max="805" width="15.5703125" style="1" customWidth="1"/>
    <col min="806" max="806" width="15.28515625" style="1" customWidth="1"/>
    <col min="807" max="807" width="15.140625" style="1" customWidth="1"/>
    <col min="808" max="808" width="14" style="1" customWidth="1"/>
    <col min="809" max="809" width="11.42578125" style="1"/>
    <col min="810" max="810" width="15.5703125" style="1" customWidth="1"/>
    <col min="811" max="811" width="15" style="1" customWidth="1"/>
    <col min="812" max="812" width="18.42578125" style="1" customWidth="1"/>
    <col min="813" max="814" width="11.42578125" style="1"/>
    <col min="815" max="815" width="14.7109375" style="1" customWidth="1"/>
    <col min="816" max="816" width="17" style="1" customWidth="1"/>
    <col min="817" max="817" width="16.28515625" style="1" customWidth="1"/>
    <col min="818" max="1055" width="11.42578125" style="1"/>
    <col min="1056" max="1056" width="16.7109375" style="1" customWidth="1"/>
    <col min="1057" max="1057" width="28.28515625" style="1" customWidth="1"/>
    <col min="1058" max="1058" width="19.42578125" style="1" customWidth="1"/>
    <col min="1059" max="1059" width="13.140625" style="1" customWidth="1"/>
    <col min="1060" max="1060" width="16.42578125" style="1" customWidth="1"/>
    <col min="1061" max="1061" width="15.5703125" style="1" customWidth="1"/>
    <col min="1062" max="1062" width="15.28515625" style="1" customWidth="1"/>
    <col min="1063" max="1063" width="15.140625" style="1" customWidth="1"/>
    <col min="1064" max="1064" width="14" style="1" customWidth="1"/>
    <col min="1065" max="1065" width="11.42578125" style="1"/>
    <col min="1066" max="1066" width="15.5703125" style="1" customWidth="1"/>
    <col min="1067" max="1067" width="15" style="1" customWidth="1"/>
    <col min="1068" max="1068" width="18.42578125" style="1" customWidth="1"/>
    <col min="1069" max="1070" width="11.42578125" style="1"/>
    <col min="1071" max="1071" width="14.7109375" style="1" customWidth="1"/>
    <col min="1072" max="1072" width="17" style="1" customWidth="1"/>
    <col min="1073" max="1073" width="16.28515625" style="1" customWidth="1"/>
    <col min="1074" max="1311" width="11.42578125" style="1"/>
    <col min="1312" max="1312" width="16.7109375" style="1" customWidth="1"/>
    <col min="1313" max="1313" width="28.28515625" style="1" customWidth="1"/>
    <col min="1314" max="1314" width="19.42578125" style="1" customWidth="1"/>
    <col min="1315" max="1315" width="13.140625" style="1" customWidth="1"/>
    <col min="1316" max="1316" width="16.42578125" style="1" customWidth="1"/>
    <col min="1317" max="1317" width="15.5703125" style="1" customWidth="1"/>
    <col min="1318" max="1318" width="15.28515625" style="1" customWidth="1"/>
    <col min="1319" max="1319" width="15.140625" style="1" customWidth="1"/>
    <col min="1320" max="1320" width="14" style="1" customWidth="1"/>
    <col min="1321" max="1321" width="11.42578125" style="1"/>
    <col min="1322" max="1322" width="15.5703125" style="1" customWidth="1"/>
    <col min="1323" max="1323" width="15" style="1" customWidth="1"/>
    <col min="1324" max="1324" width="18.42578125" style="1" customWidth="1"/>
    <col min="1325" max="1326" width="11.42578125" style="1"/>
    <col min="1327" max="1327" width="14.7109375" style="1" customWidth="1"/>
    <col min="1328" max="1328" width="17" style="1" customWidth="1"/>
    <col min="1329" max="1329" width="16.28515625" style="1" customWidth="1"/>
    <col min="1330" max="1567" width="11.42578125" style="1"/>
    <col min="1568" max="1568" width="16.7109375" style="1" customWidth="1"/>
    <col min="1569" max="1569" width="28.28515625" style="1" customWidth="1"/>
    <col min="1570" max="1570" width="19.42578125" style="1" customWidth="1"/>
    <col min="1571" max="1571" width="13.140625" style="1" customWidth="1"/>
    <col min="1572" max="1572" width="16.42578125" style="1" customWidth="1"/>
    <col min="1573" max="1573" width="15.5703125" style="1" customWidth="1"/>
    <col min="1574" max="1574" width="15.28515625" style="1" customWidth="1"/>
    <col min="1575" max="1575" width="15.140625" style="1" customWidth="1"/>
    <col min="1576" max="1576" width="14" style="1" customWidth="1"/>
    <col min="1577" max="1577" width="11.42578125" style="1"/>
    <col min="1578" max="1578" width="15.5703125" style="1" customWidth="1"/>
    <col min="1579" max="1579" width="15" style="1" customWidth="1"/>
    <col min="1580" max="1580" width="18.42578125" style="1" customWidth="1"/>
    <col min="1581" max="1582" width="11.42578125" style="1"/>
    <col min="1583" max="1583" width="14.7109375" style="1" customWidth="1"/>
    <col min="1584" max="1584" width="17" style="1" customWidth="1"/>
    <col min="1585" max="1585" width="16.28515625" style="1" customWidth="1"/>
    <col min="1586" max="1823" width="11.42578125" style="1"/>
    <col min="1824" max="1824" width="16.7109375" style="1" customWidth="1"/>
    <col min="1825" max="1825" width="28.28515625" style="1" customWidth="1"/>
    <col min="1826" max="1826" width="19.42578125" style="1" customWidth="1"/>
    <col min="1827" max="1827" width="13.140625" style="1" customWidth="1"/>
    <col min="1828" max="1828" width="16.42578125" style="1" customWidth="1"/>
    <col min="1829" max="1829" width="15.5703125" style="1" customWidth="1"/>
    <col min="1830" max="1830" width="15.28515625" style="1" customWidth="1"/>
    <col min="1831" max="1831" width="15.140625" style="1" customWidth="1"/>
    <col min="1832" max="1832" width="14" style="1" customWidth="1"/>
    <col min="1833" max="1833" width="11.42578125" style="1"/>
    <col min="1834" max="1834" width="15.5703125" style="1" customWidth="1"/>
    <col min="1835" max="1835" width="15" style="1" customWidth="1"/>
    <col min="1836" max="1836" width="18.42578125" style="1" customWidth="1"/>
    <col min="1837" max="1838" width="11.42578125" style="1"/>
    <col min="1839" max="1839" width="14.7109375" style="1" customWidth="1"/>
    <col min="1840" max="1840" width="17" style="1" customWidth="1"/>
    <col min="1841" max="1841" width="16.28515625" style="1" customWidth="1"/>
    <col min="1842" max="2079" width="11.42578125" style="1"/>
    <col min="2080" max="2080" width="16.7109375" style="1" customWidth="1"/>
    <col min="2081" max="2081" width="28.28515625" style="1" customWidth="1"/>
    <col min="2082" max="2082" width="19.42578125" style="1" customWidth="1"/>
    <col min="2083" max="2083" width="13.140625" style="1" customWidth="1"/>
    <col min="2084" max="2084" width="16.42578125" style="1" customWidth="1"/>
    <col min="2085" max="2085" width="15.5703125" style="1" customWidth="1"/>
    <col min="2086" max="2086" width="15.28515625" style="1" customWidth="1"/>
    <col min="2087" max="2087" width="15.140625" style="1" customWidth="1"/>
    <col min="2088" max="2088" width="14" style="1" customWidth="1"/>
    <col min="2089" max="2089" width="11.42578125" style="1"/>
    <col min="2090" max="2090" width="15.5703125" style="1" customWidth="1"/>
    <col min="2091" max="2091" width="15" style="1" customWidth="1"/>
    <col min="2092" max="2092" width="18.42578125" style="1" customWidth="1"/>
    <col min="2093" max="2094" width="11.42578125" style="1"/>
    <col min="2095" max="2095" width="14.7109375" style="1" customWidth="1"/>
    <col min="2096" max="2096" width="17" style="1" customWidth="1"/>
    <col min="2097" max="2097" width="16.28515625" style="1" customWidth="1"/>
    <col min="2098" max="2335" width="11.42578125" style="1"/>
    <col min="2336" max="2336" width="16.7109375" style="1" customWidth="1"/>
    <col min="2337" max="2337" width="28.28515625" style="1" customWidth="1"/>
    <col min="2338" max="2338" width="19.42578125" style="1" customWidth="1"/>
    <col min="2339" max="2339" width="13.140625" style="1" customWidth="1"/>
    <col min="2340" max="2340" width="16.42578125" style="1" customWidth="1"/>
    <col min="2341" max="2341" width="15.5703125" style="1" customWidth="1"/>
    <col min="2342" max="2342" width="15.28515625" style="1" customWidth="1"/>
    <col min="2343" max="2343" width="15.140625" style="1" customWidth="1"/>
    <col min="2344" max="2344" width="14" style="1" customWidth="1"/>
    <col min="2345" max="2345" width="11.42578125" style="1"/>
    <col min="2346" max="2346" width="15.5703125" style="1" customWidth="1"/>
    <col min="2347" max="2347" width="15" style="1" customWidth="1"/>
    <col min="2348" max="2348" width="18.42578125" style="1" customWidth="1"/>
    <col min="2349" max="2350" width="11.42578125" style="1"/>
    <col min="2351" max="2351" width="14.7109375" style="1" customWidth="1"/>
    <col min="2352" max="2352" width="17" style="1" customWidth="1"/>
    <col min="2353" max="2353" width="16.28515625" style="1" customWidth="1"/>
    <col min="2354" max="2591" width="11.42578125" style="1"/>
    <col min="2592" max="2592" width="16.7109375" style="1" customWidth="1"/>
    <col min="2593" max="2593" width="28.28515625" style="1" customWidth="1"/>
    <col min="2594" max="2594" width="19.42578125" style="1" customWidth="1"/>
    <col min="2595" max="2595" width="13.140625" style="1" customWidth="1"/>
    <col min="2596" max="2596" width="16.42578125" style="1" customWidth="1"/>
    <col min="2597" max="2597" width="15.5703125" style="1" customWidth="1"/>
    <col min="2598" max="2598" width="15.28515625" style="1" customWidth="1"/>
    <col min="2599" max="2599" width="15.140625" style="1" customWidth="1"/>
    <col min="2600" max="2600" width="14" style="1" customWidth="1"/>
    <col min="2601" max="2601" width="11.42578125" style="1"/>
    <col min="2602" max="2602" width="15.5703125" style="1" customWidth="1"/>
    <col min="2603" max="2603" width="15" style="1" customWidth="1"/>
    <col min="2604" max="2604" width="18.42578125" style="1" customWidth="1"/>
    <col min="2605" max="2606" width="11.42578125" style="1"/>
    <col min="2607" max="2607" width="14.7109375" style="1" customWidth="1"/>
    <col min="2608" max="2608" width="17" style="1" customWidth="1"/>
    <col min="2609" max="2609" width="16.28515625" style="1" customWidth="1"/>
    <col min="2610" max="2847" width="11.42578125" style="1"/>
    <col min="2848" max="2848" width="16.7109375" style="1" customWidth="1"/>
    <col min="2849" max="2849" width="28.28515625" style="1" customWidth="1"/>
    <col min="2850" max="2850" width="19.42578125" style="1" customWidth="1"/>
    <col min="2851" max="2851" width="13.140625" style="1" customWidth="1"/>
    <col min="2852" max="2852" width="16.42578125" style="1" customWidth="1"/>
    <col min="2853" max="2853" width="15.5703125" style="1" customWidth="1"/>
    <col min="2854" max="2854" width="15.28515625" style="1" customWidth="1"/>
    <col min="2855" max="2855" width="15.140625" style="1" customWidth="1"/>
    <col min="2856" max="2856" width="14" style="1" customWidth="1"/>
    <col min="2857" max="2857" width="11.42578125" style="1"/>
    <col min="2858" max="2858" width="15.5703125" style="1" customWidth="1"/>
    <col min="2859" max="2859" width="15" style="1" customWidth="1"/>
    <col min="2860" max="2860" width="18.42578125" style="1" customWidth="1"/>
    <col min="2861" max="2862" width="11.42578125" style="1"/>
    <col min="2863" max="2863" width="14.7109375" style="1" customWidth="1"/>
    <col min="2864" max="2864" width="17" style="1" customWidth="1"/>
    <col min="2865" max="2865" width="16.28515625" style="1" customWidth="1"/>
    <col min="2866" max="3103" width="11.42578125" style="1"/>
    <col min="3104" max="3104" width="16.7109375" style="1" customWidth="1"/>
    <col min="3105" max="3105" width="28.28515625" style="1" customWidth="1"/>
    <col min="3106" max="3106" width="19.42578125" style="1" customWidth="1"/>
    <col min="3107" max="3107" width="13.140625" style="1" customWidth="1"/>
    <col min="3108" max="3108" width="16.42578125" style="1" customWidth="1"/>
    <col min="3109" max="3109" width="15.5703125" style="1" customWidth="1"/>
    <col min="3110" max="3110" width="15.28515625" style="1" customWidth="1"/>
    <col min="3111" max="3111" width="15.140625" style="1" customWidth="1"/>
    <col min="3112" max="3112" width="14" style="1" customWidth="1"/>
    <col min="3113" max="3113" width="11.42578125" style="1"/>
    <col min="3114" max="3114" width="15.5703125" style="1" customWidth="1"/>
    <col min="3115" max="3115" width="15" style="1" customWidth="1"/>
    <col min="3116" max="3116" width="18.42578125" style="1" customWidth="1"/>
    <col min="3117" max="3118" width="11.42578125" style="1"/>
    <col min="3119" max="3119" width="14.7109375" style="1" customWidth="1"/>
    <col min="3120" max="3120" width="17" style="1" customWidth="1"/>
    <col min="3121" max="3121" width="16.28515625" style="1" customWidth="1"/>
    <col min="3122" max="3359" width="11.42578125" style="1"/>
    <col min="3360" max="3360" width="16.7109375" style="1" customWidth="1"/>
    <col min="3361" max="3361" width="28.28515625" style="1" customWidth="1"/>
    <col min="3362" max="3362" width="19.42578125" style="1" customWidth="1"/>
    <col min="3363" max="3363" width="13.140625" style="1" customWidth="1"/>
    <col min="3364" max="3364" width="16.42578125" style="1" customWidth="1"/>
    <col min="3365" max="3365" width="15.5703125" style="1" customWidth="1"/>
    <col min="3366" max="3366" width="15.28515625" style="1" customWidth="1"/>
    <col min="3367" max="3367" width="15.140625" style="1" customWidth="1"/>
    <col min="3368" max="3368" width="14" style="1" customWidth="1"/>
    <col min="3369" max="3369" width="11.42578125" style="1"/>
    <col min="3370" max="3370" width="15.5703125" style="1" customWidth="1"/>
    <col min="3371" max="3371" width="15" style="1" customWidth="1"/>
    <col min="3372" max="3372" width="18.42578125" style="1" customWidth="1"/>
    <col min="3373" max="3374" width="11.42578125" style="1"/>
    <col min="3375" max="3375" width="14.7109375" style="1" customWidth="1"/>
    <col min="3376" max="3376" width="17" style="1" customWidth="1"/>
    <col min="3377" max="3377" width="16.28515625" style="1" customWidth="1"/>
    <col min="3378" max="3615" width="11.42578125" style="1"/>
    <col min="3616" max="3616" width="16.7109375" style="1" customWidth="1"/>
    <col min="3617" max="3617" width="28.28515625" style="1" customWidth="1"/>
    <col min="3618" max="3618" width="19.42578125" style="1" customWidth="1"/>
    <col min="3619" max="3619" width="13.140625" style="1" customWidth="1"/>
    <col min="3620" max="3620" width="16.42578125" style="1" customWidth="1"/>
    <col min="3621" max="3621" width="15.5703125" style="1" customWidth="1"/>
    <col min="3622" max="3622" width="15.28515625" style="1" customWidth="1"/>
    <col min="3623" max="3623" width="15.140625" style="1" customWidth="1"/>
    <col min="3624" max="3624" width="14" style="1" customWidth="1"/>
    <col min="3625" max="3625" width="11.42578125" style="1"/>
    <col min="3626" max="3626" width="15.5703125" style="1" customWidth="1"/>
    <col min="3627" max="3627" width="15" style="1" customWidth="1"/>
    <col min="3628" max="3628" width="18.42578125" style="1" customWidth="1"/>
    <col min="3629" max="3630" width="11.42578125" style="1"/>
    <col min="3631" max="3631" width="14.7109375" style="1" customWidth="1"/>
    <col min="3632" max="3632" width="17" style="1" customWidth="1"/>
    <col min="3633" max="3633" width="16.28515625" style="1" customWidth="1"/>
    <col min="3634" max="3871" width="11.42578125" style="1"/>
    <col min="3872" max="3872" width="16.7109375" style="1" customWidth="1"/>
    <col min="3873" max="3873" width="28.28515625" style="1" customWidth="1"/>
    <col min="3874" max="3874" width="19.42578125" style="1" customWidth="1"/>
    <col min="3875" max="3875" width="13.140625" style="1" customWidth="1"/>
    <col min="3876" max="3876" width="16.42578125" style="1" customWidth="1"/>
    <col min="3877" max="3877" width="15.5703125" style="1" customWidth="1"/>
    <col min="3878" max="3878" width="15.28515625" style="1" customWidth="1"/>
    <col min="3879" max="3879" width="15.140625" style="1" customWidth="1"/>
    <col min="3880" max="3880" width="14" style="1" customWidth="1"/>
    <col min="3881" max="3881" width="11.42578125" style="1"/>
    <col min="3882" max="3882" width="15.5703125" style="1" customWidth="1"/>
    <col min="3883" max="3883" width="15" style="1" customWidth="1"/>
    <col min="3884" max="3884" width="18.42578125" style="1" customWidth="1"/>
    <col min="3885" max="3886" width="11.42578125" style="1"/>
    <col min="3887" max="3887" width="14.7109375" style="1" customWidth="1"/>
    <col min="3888" max="3888" width="17" style="1" customWidth="1"/>
    <col min="3889" max="3889" width="16.28515625" style="1" customWidth="1"/>
    <col min="3890" max="4127" width="11.42578125" style="1"/>
    <col min="4128" max="4128" width="16.7109375" style="1" customWidth="1"/>
    <col min="4129" max="4129" width="28.28515625" style="1" customWidth="1"/>
    <col min="4130" max="4130" width="19.42578125" style="1" customWidth="1"/>
    <col min="4131" max="4131" width="13.140625" style="1" customWidth="1"/>
    <col min="4132" max="4132" width="16.42578125" style="1" customWidth="1"/>
    <col min="4133" max="4133" width="15.5703125" style="1" customWidth="1"/>
    <col min="4134" max="4134" width="15.28515625" style="1" customWidth="1"/>
    <col min="4135" max="4135" width="15.140625" style="1" customWidth="1"/>
    <col min="4136" max="4136" width="14" style="1" customWidth="1"/>
    <col min="4137" max="4137" width="11.42578125" style="1"/>
    <col min="4138" max="4138" width="15.5703125" style="1" customWidth="1"/>
    <col min="4139" max="4139" width="15" style="1" customWidth="1"/>
    <col min="4140" max="4140" width="18.42578125" style="1" customWidth="1"/>
    <col min="4141" max="4142" width="11.42578125" style="1"/>
    <col min="4143" max="4143" width="14.7109375" style="1" customWidth="1"/>
    <col min="4144" max="4144" width="17" style="1" customWidth="1"/>
    <col min="4145" max="4145" width="16.28515625" style="1" customWidth="1"/>
    <col min="4146" max="4383" width="11.42578125" style="1"/>
    <col min="4384" max="4384" width="16.7109375" style="1" customWidth="1"/>
    <col min="4385" max="4385" width="28.28515625" style="1" customWidth="1"/>
    <col min="4386" max="4386" width="19.42578125" style="1" customWidth="1"/>
    <col min="4387" max="4387" width="13.140625" style="1" customWidth="1"/>
    <col min="4388" max="4388" width="16.42578125" style="1" customWidth="1"/>
    <col min="4389" max="4389" width="15.5703125" style="1" customWidth="1"/>
    <col min="4390" max="4390" width="15.28515625" style="1" customWidth="1"/>
    <col min="4391" max="4391" width="15.140625" style="1" customWidth="1"/>
    <col min="4392" max="4392" width="14" style="1" customWidth="1"/>
    <col min="4393" max="4393" width="11.42578125" style="1"/>
    <col min="4394" max="4394" width="15.5703125" style="1" customWidth="1"/>
    <col min="4395" max="4395" width="15" style="1" customWidth="1"/>
    <col min="4396" max="4396" width="18.42578125" style="1" customWidth="1"/>
    <col min="4397" max="4398" width="11.42578125" style="1"/>
    <col min="4399" max="4399" width="14.7109375" style="1" customWidth="1"/>
    <col min="4400" max="4400" width="17" style="1" customWidth="1"/>
    <col min="4401" max="4401" width="16.28515625" style="1" customWidth="1"/>
    <col min="4402" max="4639" width="11.42578125" style="1"/>
    <col min="4640" max="4640" width="16.7109375" style="1" customWidth="1"/>
    <col min="4641" max="4641" width="28.28515625" style="1" customWidth="1"/>
    <col min="4642" max="4642" width="19.42578125" style="1" customWidth="1"/>
    <col min="4643" max="4643" width="13.140625" style="1" customWidth="1"/>
    <col min="4644" max="4644" width="16.42578125" style="1" customWidth="1"/>
    <col min="4645" max="4645" width="15.5703125" style="1" customWidth="1"/>
    <col min="4646" max="4646" width="15.28515625" style="1" customWidth="1"/>
    <col min="4647" max="4647" width="15.140625" style="1" customWidth="1"/>
    <col min="4648" max="4648" width="14" style="1" customWidth="1"/>
    <col min="4649" max="4649" width="11.42578125" style="1"/>
    <col min="4650" max="4650" width="15.5703125" style="1" customWidth="1"/>
    <col min="4651" max="4651" width="15" style="1" customWidth="1"/>
    <col min="4652" max="4652" width="18.42578125" style="1" customWidth="1"/>
    <col min="4653" max="4654" width="11.42578125" style="1"/>
    <col min="4655" max="4655" width="14.7109375" style="1" customWidth="1"/>
    <col min="4656" max="4656" width="17" style="1" customWidth="1"/>
    <col min="4657" max="4657" width="16.28515625" style="1" customWidth="1"/>
    <col min="4658" max="4895" width="11.42578125" style="1"/>
    <col min="4896" max="4896" width="16.7109375" style="1" customWidth="1"/>
    <col min="4897" max="4897" width="28.28515625" style="1" customWidth="1"/>
    <col min="4898" max="4898" width="19.42578125" style="1" customWidth="1"/>
    <col min="4899" max="4899" width="13.140625" style="1" customWidth="1"/>
    <col min="4900" max="4900" width="16.42578125" style="1" customWidth="1"/>
    <col min="4901" max="4901" width="15.5703125" style="1" customWidth="1"/>
    <col min="4902" max="4902" width="15.28515625" style="1" customWidth="1"/>
    <col min="4903" max="4903" width="15.140625" style="1" customWidth="1"/>
    <col min="4904" max="4904" width="14" style="1" customWidth="1"/>
    <col min="4905" max="4905" width="11.42578125" style="1"/>
    <col min="4906" max="4906" width="15.5703125" style="1" customWidth="1"/>
    <col min="4907" max="4907" width="15" style="1" customWidth="1"/>
    <col min="4908" max="4908" width="18.42578125" style="1" customWidth="1"/>
    <col min="4909" max="4910" width="11.42578125" style="1"/>
    <col min="4911" max="4911" width="14.7109375" style="1" customWidth="1"/>
    <col min="4912" max="4912" width="17" style="1" customWidth="1"/>
    <col min="4913" max="4913" width="16.28515625" style="1" customWidth="1"/>
    <col min="4914" max="5151" width="11.42578125" style="1"/>
    <col min="5152" max="5152" width="16.7109375" style="1" customWidth="1"/>
    <col min="5153" max="5153" width="28.28515625" style="1" customWidth="1"/>
    <col min="5154" max="5154" width="19.42578125" style="1" customWidth="1"/>
    <col min="5155" max="5155" width="13.140625" style="1" customWidth="1"/>
    <col min="5156" max="5156" width="16.42578125" style="1" customWidth="1"/>
    <col min="5157" max="5157" width="15.5703125" style="1" customWidth="1"/>
    <col min="5158" max="5158" width="15.28515625" style="1" customWidth="1"/>
    <col min="5159" max="5159" width="15.140625" style="1" customWidth="1"/>
    <col min="5160" max="5160" width="14" style="1" customWidth="1"/>
    <col min="5161" max="5161" width="11.42578125" style="1"/>
    <col min="5162" max="5162" width="15.5703125" style="1" customWidth="1"/>
    <col min="5163" max="5163" width="15" style="1" customWidth="1"/>
    <col min="5164" max="5164" width="18.42578125" style="1" customWidth="1"/>
    <col min="5165" max="5166" width="11.42578125" style="1"/>
    <col min="5167" max="5167" width="14.7109375" style="1" customWidth="1"/>
    <col min="5168" max="5168" width="17" style="1" customWidth="1"/>
    <col min="5169" max="5169" width="16.28515625" style="1" customWidth="1"/>
    <col min="5170" max="5407" width="11.42578125" style="1"/>
    <col min="5408" max="5408" width="16.7109375" style="1" customWidth="1"/>
    <col min="5409" max="5409" width="28.28515625" style="1" customWidth="1"/>
    <col min="5410" max="5410" width="19.42578125" style="1" customWidth="1"/>
    <col min="5411" max="5411" width="13.140625" style="1" customWidth="1"/>
    <col min="5412" max="5412" width="16.42578125" style="1" customWidth="1"/>
    <col min="5413" max="5413" width="15.5703125" style="1" customWidth="1"/>
    <col min="5414" max="5414" width="15.28515625" style="1" customWidth="1"/>
    <col min="5415" max="5415" width="15.140625" style="1" customWidth="1"/>
    <col min="5416" max="5416" width="14" style="1" customWidth="1"/>
    <col min="5417" max="5417" width="11.42578125" style="1"/>
    <col min="5418" max="5418" width="15.5703125" style="1" customWidth="1"/>
    <col min="5419" max="5419" width="15" style="1" customWidth="1"/>
    <col min="5420" max="5420" width="18.42578125" style="1" customWidth="1"/>
    <col min="5421" max="5422" width="11.42578125" style="1"/>
    <col min="5423" max="5423" width="14.7109375" style="1" customWidth="1"/>
    <col min="5424" max="5424" width="17" style="1" customWidth="1"/>
    <col min="5425" max="5425" width="16.28515625" style="1" customWidth="1"/>
    <col min="5426" max="5663" width="11.42578125" style="1"/>
    <col min="5664" max="5664" width="16.7109375" style="1" customWidth="1"/>
    <col min="5665" max="5665" width="28.28515625" style="1" customWidth="1"/>
    <col min="5666" max="5666" width="19.42578125" style="1" customWidth="1"/>
    <col min="5667" max="5667" width="13.140625" style="1" customWidth="1"/>
    <col min="5668" max="5668" width="16.42578125" style="1" customWidth="1"/>
    <col min="5669" max="5669" width="15.5703125" style="1" customWidth="1"/>
    <col min="5670" max="5670" width="15.28515625" style="1" customWidth="1"/>
    <col min="5671" max="5671" width="15.140625" style="1" customWidth="1"/>
    <col min="5672" max="5672" width="14" style="1" customWidth="1"/>
    <col min="5673" max="5673" width="11.42578125" style="1"/>
    <col min="5674" max="5674" width="15.5703125" style="1" customWidth="1"/>
    <col min="5675" max="5675" width="15" style="1" customWidth="1"/>
    <col min="5676" max="5676" width="18.42578125" style="1" customWidth="1"/>
    <col min="5677" max="5678" width="11.42578125" style="1"/>
    <col min="5679" max="5679" width="14.7109375" style="1" customWidth="1"/>
    <col min="5680" max="5680" width="17" style="1" customWidth="1"/>
    <col min="5681" max="5681" width="16.28515625" style="1" customWidth="1"/>
    <col min="5682" max="5919" width="11.42578125" style="1"/>
    <col min="5920" max="5920" width="16.7109375" style="1" customWidth="1"/>
    <col min="5921" max="5921" width="28.28515625" style="1" customWidth="1"/>
    <col min="5922" max="5922" width="19.42578125" style="1" customWidth="1"/>
    <col min="5923" max="5923" width="13.140625" style="1" customWidth="1"/>
    <col min="5924" max="5924" width="16.42578125" style="1" customWidth="1"/>
    <col min="5925" max="5925" width="15.5703125" style="1" customWidth="1"/>
    <col min="5926" max="5926" width="15.28515625" style="1" customWidth="1"/>
    <col min="5927" max="5927" width="15.140625" style="1" customWidth="1"/>
    <col min="5928" max="5928" width="14" style="1" customWidth="1"/>
    <col min="5929" max="5929" width="11.42578125" style="1"/>
    <col min="5930" max="5930" width="15.5703125" style="1" customWidth="1"/>
    <col min="5931" max="5931" width="15" style="1" customWidth="1"/>
    <col min="5932" max="5932" width="18.42578125" style="1" customWidth="1"/>
    <col min="5933" max="5934" width="11.42578125" style="1"/>
    <col min="5935" max="5935" width="14.7109375" style="1" customWidth="1"/>
    <col min="5936" max="5936" width="17" style="1" customWidth="1"/>
    <col min="5937" max="5937" width="16.28515625" style="1" customWidth="1"/>
    <col min="5938" max="6175" width="11.42578125" style="1"/>
    <col min="6176" max="6176" width="16.7109375" style="1" customWidth="1"/>
    <col min="6177" max="6177" width="28.28515625" style="1" customWidth="1"/>
    <col min="6178" max="6178" width="19.42578125" style="1" customWidth="1"/>
    <col min="6179" max="6179" width="13.140625" style="1" customWidth="1"/>
    <col min="6180" max="6180" width="16.42578125" style="1" customWidth="1"/>
    <col min="6181" max="6181" width="15.5703125" style="1" customWidth="1"/>
    <col min="6182" max="6182" width="15.28515625" style="1" customWidth="1"/>
    <col min="6183" max="6183" width="15.140625" style="1" customWidth="1"/>
    <col min="6184" max="6184" width="14" style="1" customWidth="1"/>
    <col min="6185" max="6185" width="11.42578125" style="1"/>
    <col min="6186" max="6186" width="15.5703125" style="1" customWidth="1"/>
    <col min="6187" max="6187" width="15" style="1" customWidth="1"/>
    <col min="6188" max="6188" width="18.42578125" style="1" customWidth="1"/>
    <col min="6189" max="6190" width="11.42578125" style="1"/>
    <col min="6191" max="6191" width="14.7109375" style="1" customWidth="1"/>
    <col min="6192" max="6192" width="17" style="1" customWidth="1"/>
    <col min="6193" max="6193" width="16.28515625" style="1" customWidth="1"/>
    <col min="6194" max="6431" width="11.42578125" style="1"/>
    <col min="6432" max="6432" width="16.7109375" style="1" customWidth="1"/>
    <col min="6433" max="6433" width="28.28515625" style="1" customWidth="1"/>
    <col min="6434" max="6434" width="19.42578125" style="1" customWidth="1"/>
    <col min="6435" max="6435" width="13.140625" style="1" customWidth="1"/>
    <col min="6436" max="6436" width="16.42578125" style="1" customWidth="1"/>
    <col min="6437" max="6437" width="15.5703125" style="1" customWidth="1"/>
    <col min="6438" max="6438" width="15.28515625" style="1" customWidth="1"/>
    <col min="6439" max="6439" width="15.140625" style="1" customWidth="1"/>
    <col min="6440" max="6440" width="14" style="1" customWidth="1"/>
    <col min="6441" max="6441" width="11.42578125" style="1"/>
    <col min="6442" max="6442" width="15.5703125" style="1" customWidth="1"/>
    <col min="6443" max="6443" width="15" style="1" customWidth="1"/>
    <col min="6444" max="6444" width="18.42578125" style="1" customWidth="1"/>
    <col min="6445" max="6446" width="11.42578125" style="1"/>
    <col min="6447" max="6447" width="14.7109375" style="1" customWidth="1"/>
    <col min="6448" max="6448" width="17" style="1" customWidth="1"/>
    <col min="6449" max="6449" width="16.28515625" style="1" customWidth="1"/>
    <col min="6450" max="6687" width="11.42578125" style="1"/>
    <col min="6688" max="6688" width="16.7109375" style="1" customWidth="1"/>
    <col min="6689" max="6689" width="28.28515625" style="1" customWidth="1"/>
    <col min="6690" max="6690" width="19.42578125" style="1" customWidth="1"/>
    <col min="6691" max="6691" width="13.140625" style="1" customWidth="1"/>
    <col min="6692" max="6692" width="16.42578125" style="1" customWidth="1"/>
    <col min="6693" max="6693" width="15.5703125" style="1" customWidth="1"/>
    <col min="6694" max="6694" width="15.28515625" style="1" customWidth="1"/>
    <col min="6695" max="6695" width="15.140625" style="1" customWidth="1"/>
    <col min="6696" max="6696" width="14" style="1" customWidth="1"/>
    <col min="6697" max="6697" width="11.42578125" style="1"/>
    <col min="6698" max="6698" width="15.5703125" style="1" customWidth="1"/>
    <col min="6699" max="6699" width="15" style="1" customWidth="1"/>
    <col min="6700" max="6700" width="18.42578125" style="1" customWidth="1"/>
    <col min="6701" max="6702" width="11.42578125" style="1"/>
    <col min="6703" max="6703" width="14.7109375" style="1" customWidth="1"/>
    <col min="6704" max="6704" width="17" style="1" customWidth="1"/>
    <col min="6705" max="6705" width="16.28515625" style="1" customWidth="1"/>
    <col min="6706" max="6943" width="11.42578125" style="1"/>
    <col min="6944" max="6944" width="16.7109375" style="1" customWidth="1"/>
    <col min="6945" max="6945" width="28.28515625" style="1" customWidth="1"/>
    <col min="6946" max="6946" width="19.42578125" style="1" customWidth="1"/>
    <col min="6947" max="6947" width="13.140625" style="1" customWidth="1"/>
    <col min="6948" max="6948" width="16.42578125" style="1" customWidth="1"/>
    <col min="6949" max="6949" width="15.5703125" style="1" customWidth="1"/>
    <col min="6950" max="6950" width="15.28515625" style="1" customWidth="1"/>
    <col min="6951" max="6951" width="15.140625" style="1" customWidth="1"/>
    <col min="6952" max="6952" width="14" style="1" customWidth="1"/>
    <col min="6953" max="6953" width="11.42578125" style="1"/>
    <col min="6954" max="6954" width="15.5703125" style="1" customWidth="1"/>
    <col min="6955" max="6955" width="15" style="1" customWidth="1"/>
    <col min="6956" max="6956" width="18.42578125" style="1" customWidth="1"/>
    <col min="6957" max="6958" width="11.42578125" style="1"/>
    <col min="6959" max="6959" width="14.7109375" style="1" customWidth="1"/>
    <col min="6960" max="6960" width="17" style="1" customWidth="1"/>
    <col min="6961" max="6961" width="16.28515625" style="1" customWidth="1"/>
    <col min="6962" max="7199" width="11.42578125" style="1"/>
    <col min="7200" max="7200" width="16.7109375" style="1" customWidth="1"/>
    <col min="7201" max="7201" width="28.28515625" style="1" customWidth="1"/>
    <col min="7202" max="7202" width="19.42578125" style="1" customWidth="1"/>
    <col min="7203" max="7203" width="13.140625" style="1" customWidth="1"/>
    <col min="7204" max="7204" width="16.42578125" style="1" customWidth="1"/>
    <col min="7205" max="7205" width="15.5703125" style="1" customWidth="1"/>
    <col min="7206" max="7206" width="15.28515625" style="1" customWidth="1"/>
    <col min="7207" max="7207" width="15.140625" style="1" customWidth="1"/>
    <col min="7208" max="7208" width="14" style="1" customWidth="1"/>
    <col min="7209" max="7209" width="11.42578125" style="1"/>
    <col min="7210" max="7210" width="15.5703125" style="1" customWidth="1"/>
    <col min="7211" max="7211" width="15" style="1" customWidth="1"/>
    <col min="7212" max="7212" width="18.42578125" style="1" customWidth="1"/>
    <col min="7213" max="7214" width="11.42578125" style="1"/>
    <col min="7215" max="7215" width="14.7109375" style="1" customWidth="1"/>
    <col min="7216" max="7216" width="17" style="1" customWidth="1"/>
    <col min="7217" max="7217" width="16.28515625" style="1" customWidth="1"/>
    <col min="7218" max="7455" width="11.42578125" style="1"/>
    <col min="7456" max="7456" width="16.7109375" style="1" customWidth="1"/>
    <col min="7457" max="7457" width="28.28515625" style="1" customWidth="1"/>
    <col min="7458" max="7458" width="19.42578125" style="1" customWidth="1"/>
    <col min="7459" max="7459" width="13.140625" style="1" customWidth="1"/>
    <col min="7460" max="7460" width="16.42578125" style="1" customWidth="1"/>
    <col min="7461" max="7461" width="15.5703125" style="1" customWidth="1"/>
    <col min="7462" max="7462" width="15.28515625" style="1" customWidth="1"/>
    <col min="7463" max="7463" width="15.140625" style="1" customWidth="1"/>
    <col min="7464" max="7464" width="14" style="1" customWidth="1"/>
    <col min="7465" max="7465" width="11.42578125" style="1"/>
    <col min="7466" max="7466" width="15.5703125" style="1" customWidth="1"/>
    <col min="7467" max="7467" width="15" style="1" customWidth="1"/>
    <col min="7468" max="7468" width="18.42578125" style="1" customWidth="1"/>
    <col min="7469" max="7470" width="11.42578125" style="1"/>
    <col min="7471" max="7471" width="14.7109375" style="1" customWidth="1"/>
    <col min="7472" max="7472" width="17" style="1" customWidth="1"/>
    <col min="7473" max="7473" width="16.28515625" style="1" customWidth="1"/>
    <col min="7474" max="7711" width="11.42578125" style="1"/>
    <col min="7712" max="7712" width="16.7109375" style="1" customWidth="1"/>
    <col min="7713" max="7713" width="28.28515625" style="1" customWidth="1"/>
    <col min="7714" max="7714" width="19.42578125" style="1" customWidth="1"/>
    <col min="7715" max="7715" width="13.140625" style="1" customWidth="1"/>
    <col min="7716" max="7716" width="16.42578125" style="1" customWidth="1"/>
    <col min="7717" max="7717" width="15.5703125" style="1" customWidth="1"/>
    <col min="7718" max="7718" width="15.28515625" style="1" customWidth="1"/>
    <col min="7719" max="7719" width="15.140625" style="1" customWidth="1"/>
    <col min="7720" max="7720" width="14" style="1" customWidth="1"/>
    <col min="7721" max="7721" width="11.42578125" style="1"/>
    <col min="7722" max="7722" width="15.5703125" style="1" customWidth="1"/>
    <col min="7723" max="7723" width="15" style="1" customWidth="1"/>
    <col min="7724" max="7724" width="18.42578125" style="1" customWidth="1"/>
    <col min="7725" max="7726" width="11.42578125" style="1"/>
    <col min="7727" max="7727" width="14.7109375" style="1" customWidth="1"/>
    <col min="7728" max="7728" width="17" style="1" customWidth="1"/>
    <col min="7729" max="7729" width="16.28515625" style="1" customWidth="1"/>
    <col min="7730" max="7967" width="11.42578125" style="1"/>
    <col min="7968" max="7968" width="16.7109375" style="1" customWidth="1"/>
    <col min="7969" max="7969" width="28.28515625" style="1" customWidth="1"/>
    <col min="7970" max="7970" width="19.42578125" style="1" customWidth="1"/>
    <col min="7971" max="7971" width="13.140625" style="1" customWidth="1"/>
    <col min="7972" max="7972" width="16.42578125" style="1" customWidth="1"/>
    <col min="7973" max="7973" width="15.5703125" style="1" customWidth="1"/>
    <col min="7974" max="7974" width="15.28515625" style="1" customWidth="1"/>
    <col min="7975" max="7975" width="15.140625" style="1" customWidth="1"/>
    <col min="7976" max="7976" width="14" style="1" customWidth="1"/>
    <col min="7977" max="7977" width="11.42578125" style="1"/>
    <col min="7978" max="7978" width="15.5703125" style="1" customWidth="1"/>
    <col min="7979" max="7979" width="15" style="1" customWidth="1"/>
    <col min="7980" max="7980" width="18.42578125" style="1" customWidth="1"/>
    <col min="7981" max="7982" width="11.42578125" style="1"/>
    <col min="7983" max="7983" width="14.7109375" style="1" customWidth="1"/>
    <col min="7984" max="7984" width="17" style="1" customWidth="1"/>
    <col min="7985" max="7985" width="16.28515625" style="1" customWidth="1"/>
    <col min="7986" max="8223" width="11.42578125" style="1"/>
    <col min="8224" max="8224" width="16.7109375" style="1" customWidth="1"/>
    <col min="8225" max="8225" width="28.28515625" style="1" customWidth="1"/>
    <col min="8226" max="8226" width="19.42578125" style="1" customWidth="1"/>
    <col min="8227" max="8227" width="13.140625" style="1" customWidth="1"/>
    <col min="8228" max="8228" width="16.42578125" style="1" customWidth="1"/>
    <col min="8229" max="8229" width="15.5703125" style="1" customWidth="1"/>
    <col min="8230" max="8230" width="15.28515625" style="1" customWidth="1"/>
    <col min="8231" max="8231" width="15.140625" style="1" customWidth="1"/>
    <col min="8232" max="8232" width="14" style="1" customWidth="1"/>
    <col min="8233" max="8233" width="11.42578125" style="1"/>
    <col min="8234" max="8234" width="15.5703125" style="1" customWidth="1"/>
    <col min="8235" max="8235" width="15" style="1" customWidth="1"/>
    <col min="8236" max="8236" width="18.42578125" style="1" customWidth="1"/>
    <col min="8237" max="8238" width="11.42578125" style="1"/>
    <col min="8239" max="8239" width="14.7109375" style="1" customWidth="1"/>
    <col min="8240" max="8240" width="17" style="1" customWidth="1"/>
    <col min="8241" max="8241" width="16.28515625" style="1" customWidth="1"/>
    <col min="8242" max="8479" width="11.42578125" style="1"/>
    <col min="8480" max="8480" width="16.7109375" style="1" customWidth="1"/>
    <col min="8481" max="8481" width="28.28515625" style="1" customWidth="1"/>
    <col min="8482" max="8482" width="19.42578125" style="1" customWidth="1"/>
    <col min="8483" max="8483" width="13.140625" style="1" customWidth="1"/>
    <col min="8484" max="8484" width="16.42578125" style="1" customWidth="1"/>
    <col min="8485" max="8485" width="15.5703125" style="1" customWidth="1"/>
    <col min="8486" max="8486" width="15.28515625" style="1" customWidth="1"/>
    <col min="8487" max="8487" width="15.140625" style="1" customWidth="1"/>
    <col min="8488" max="8488" width="14" style="1" customWidth="1"/>
    <col min="8489" max="8489" width="11.42578125" style="1"/>
    <col min="8490" max="8490" width="15.5703125" style="1" customWidth="1"/>
    <col min="8491" max="8491" width="15" style="1" customWidth="1"/>
    <col min="8492" max="8492" width="18.42578125" style="1" customWidth="1"/>
    <col min="8493" max="8494" width="11.42578125" style="1"/>
    <col min="8495" max="8495" width="14.7109375" style="1" customWidth="1"/>
    <col min="8496" max="8496" width="17" style="1" customWidth="1"/>
    <col min="8497" max="8497" width="16.28515625" style="1" customWidth="1"/>
    <col min="8498" max="8735" width="11.42578125" style="1"/>
    <col min="8736" max="8736" width="16.7109375" style="1" customWidth="1"/>
    <col min="8737" max="8737" width="28.28515625" style="1" customWidth="1"/>
    <col min="8738" max="8738" width="19.42578125" style="1" customWidth="1"/>
    <col min="8739" max="8739" width="13.140625" style="1" customWidth="1"/>
    <col min="8740" max="8740" width="16.42578125" style="1" customWidth="1"/>
    <col min="8741" max="8741" width="15.5703125" style="1" customWidth="1"/>
    <col min="8742" max="8742" width="15.28515625" style="1" customWidth="1"/>
    <col min="8743" max="8743" width="15.140625" style="1" customWidth="1"/>
    <col min="8744" max="8744" width="14" style="1" customWidth="1"/>
    <col min="8745" max="8745" width="11.42578125" style="1"/>
    <col min="8746" max="8746" width="15.5703125" style="1" customWidth="1"/>
    <col min="8747" max="8747" width="15" style="1" customWidth="1"/>
    <col min="8748" max="8748" width="18.42578125" style="1" customWidth="1"/>
    <col min="8749" max="8750" width="11.42578125" style="1"/>
    <col min="8751" max="8751" width="14.7109375" style="1" customWidth="1"/>
    <col min="8752" max="8752" width="17" style="1" customWidth="1"/>
    <col min="8753" max="8753" width="16.28515625" style="1" customWidth="1"/>
    <col min="8754" max="8991" width="11.42578125" style="1"/>
    <col min="8992" max="8992" width="16.7109375" style="1" customWidth="1"/>
    <col min="8993" max="8993" width="28.28515625" style="1" customWidth="1"/>
    <col min="8994" max="8994" width="19.42578125" style="1" customWidth="1"/>
    <col min="8995" max="8995" width="13.140625" style="1" customWidth="1"/>
    <col min="8996" max="8996" width="16.42578125" style="1" customWidth="1"/>
    <col min="8997" max="8997" width="15.5703125" style="1" customWidth="1"/>
    <col min="8998" max="8998" width="15.28515625" style="1" customWidth="1"/>
    <col min="8999" max="8999" width="15.140625" style="1" customWidth="1"/>
    <col min="9000" max="9000" width="14" style="1" customWidth="1"/>
    <col min="9001" max="9001" width="11.42578125" style="1"/>
    <col min="9002" max="9002" width="15.5703125" style="1" customWidth="1"/>
    <col min="9003" max="9003" width="15" style="1" customWidth="1"/>
    <col min="9004" max="9004" width="18.42578125" style="1" customWidth="1"/>
    <col min="9005" max="9006" width="11.42578125" style="1"/>
    <col min="9007" max="9007" width="14.7109375" style="1" customWidth="1"/>
    <col min="9008" max="9008" width="17" style="1" customWidth="1"/>
    <col min="9009" max="9009" width="16.28515625" style="1" customWidth="1"/>
    <col min="9010" max="9247" width="11.42578125" style="1"/>
    <col min="9248" max="9248" width="16.7109375" style="1" customWidth="1"/>
    <col min="9249" max="9249" width="28.28515625" style="1" customWidth="1"/>
    <col min="9250" max="9250" width="19.42578125" style="1" customWidth="1"/>
    <col min="9251" max="9251" width="13.140625" style="1" customWidth="1"/>
    <col min="9252" max="9252" width="16.42578125" style="1" customWidth="1"/>
    <col min="9253" max="9253" width="15.5703125" style="1" customWidth="1"/>
    <col min="9254" max="9254" width="15.28515625" style="1" customWidth="1"/>
    <col min="9255" max="9255" width="15.140625" style="1" customWidth="1"/>
    <col min="9256" max="9256" width="14" style="1" customWidth="1"/>
    <col min="9257" max="9257" width="11.42578125" style="1"/>
    <col min="9258" max="9258" width="15.5703125" style="1" customWidth="1"/>
    <col min="9259" max="9259" width="15" style="1" customWidth="1"/>
    <col min="9260" max="9260" width="18.42578125" style="1" customWidth="1"/>
    <col min="9261" max="9262" width="11.42578125" style="1"/>
    <col min="9263" max="9263" width="14.7109375" style="1" customWidth="1"/>
    <col min="9264" max="9264" width="17" style="1" customWidth="1"/>
    <col min="9265" max="9265" width="16.28515625" style="1" customWidth="1"/>
    <col min="9266" max="9503" width="11.42578125" style="1"/>
    <col min="9504" max="9504" width="16.7109375" style="1" customWidth="1"/>
    <col min="9505" max="9505" width="28.28515625" style="1" customWidth="1"/>
    <col min="9506" max="9506" width="19.42578125" style="1" customWidth="1"/>
    <col min="9507" max="9507" width="13.140625" style="1" customWidth="1"/>
    <col min="9508" max="9508" width="16.42578125" style="1" customWidth="1"/>
    <col min="9509" max="9509" width="15.5703125" style="1" customWidth="1"/>
    <col min="9510" max="9510" width="15.28515625" style="1" customWidth="1"/>
    <col min="9511" max="9511" width="15.140625" style="1" customWidth="1"/>
    <col min="9512" max="9512" width="14" style="1" customWidth="1"/>
    <col min="9513" max="9513" width="11.42578125" style="1"/>
    <col min="9514" max="9514" width="15.5703125" style="1" customWidth="1"/>
    <col min="9515" max="9515" width="15" style="1" customWidth="1"/>
    <col min="9516" max="9516" width="18.42578125" style="1" customWidth="1"/>
    <col min="9517" max="9518" width="11.42578125" style="1"/>
    <col min="9519" max="9519" width="14.7109375" style="1" customWidth="1"/>
    <col min="9520" max="9520" width="17" style="1" customWidth="1"/>
    <col min="9521" max="9521" width="16.28515625" style="1" customWidth="1"/>
    <col min="9522" max="9759" width="11.42578125" style="1"/>
    <col min="9760" max="9760" width="16.7109375" style="1" customWidth="1"/>
    <col min="9761" max="9761" width="28.28515625" style="1" customWidth="1"/>
    <col min="9762" max="9762" width="19.42578125" style="1" customWidth="1"/>
    <col min="9763" max="9763" width="13.140625" style="1" customWidth="1"/>
    <col min="9764" max="9764" width="16.42578125" style="1" customWidth="1"/>
    <col min="9765" max="9765" width="15.5703125" style="1" customWidth="1"/>
    <col min="9766" max="9766" width="15.28515625" style="1" customWidth="1"/>
    <col min="9767" max="9767" width="15.140625" style="1" customWidth="1"/>
    <col min="9768" max="9768" width="14" style="1" customWidth="1"/>
    <col min="9769" max="9769" width="11.42578125" style="1"/>
    <col min="9770" max="9770" width="15.5703125" style="1" customWidth="1"/>
    <col min="9771" max="9771" width="15" style="1" customWidth="1"/>
    <col min="9772" max="9772" width="18.42578125" style="1" customWidth="1"/>
    <col min="9773" max="9774" width="11.42578125" style="1"/>
    <col min="9775" max="9775" width="14.7109375" style="1" customWidth="1"/>
    <col min="9776" max="9776" width="17" style="1" customWidth="1"/>
    <col min="9777" max="9777" width="16.28515625" style="1" customWidth="1"/>
    <col min="9778" max="10015" width="11.42578125" style="1"/>
    <col min="10016" max="10016" width="16.7109375" style="1" customWidth="1"/>
    <col min="10017" max="10017" width="28.28515625" style="1" customWidth="1"/>
    <col min="10018" max="10018" width="19.42578125" style="1" customWidth="1"/>
    <col min="10019" max="10019" width="13.140625" style="1" customWidth="1"/>
    <col min="10020" max="10020" width="16.42578125" style="1" customWidth="1"/>
    <col min="10021" max="10021" width="15.5703125" style="1" customWidth="1"/>
    <col min="10022" max="10022" width="15.28515625" style="1" customWidth="1"/>
    <col min="10023" max="10023" width="15.140625" style="1" customWidth="1"/>
    <col min="10024" max="10024" width="14" style="1" customWidth="1"/>
    <col min="10025" max="10025" width="11.42578125" style="1"/>
    <col min="10026" max="10026" width="15.5703125" style="1" customWidth="1"/>
    <col min="10027" max="10027" width="15" style="1" customWidth="1"/>
    <col min="10028" max="10028" width="18.42578125" style="1" customWidth="1"/>
    <col min="10029" max="10030" width="11.42578125" style="1"/>
    <col min="10031" max="10031" width="14.7109375" style="1" customWidth="1"/>
    <col min="10032" max="10032" width="17" style="1" customWidth="1"/>
    <col min="10033" max="10033" width="16.28515625" style="1" customWidth="1"/>
    <col min="10034" max="10271" width="11.42578125" style="1"/>
    <col min="10272" max="10272" width="16.7109375" style="1" customWidth="1"/>
    <col min="10273" max="10273" width="28.28515625" style="1" customWidth="1"/>
    <col min="10274" max="10274" width="19.42578125" style="1" customWidth="1"/>
    <col min="10275" max="10275" width="13.140625" style="1" customWidth="1"/>
    <col min="10276" max="10276" width="16.42578125" style="1" customWidth="1"/>
    <col min="10277" max="10277" width="15.5703125" style="1" customWidth="1"/>
    <col min="10278" max="10278" width="15.28515625" style="1" customWidth="1"/>
    <col min="10279" max="10279" width="15.140625" style="1" customWidth="1"/>
    <col min="10280" max="10280" width="14" style="1" customWidth="1"/>
    <col min="10281" max="10281" width="11.42578125" style="1"/>
    <col min="10282" max="10282" width="15.5703125" style="1" customWidth="1"/>
    <col min="10283" max="10283" width="15" style="1" customWidth="1"/>
    <col min="10284" max="10284" width="18.42578125" style="1" customWidth="1"/>
    <col min="10285" max="10286" width="11.42578125" style="1"/>
    <col min="10287" max="10287" width="14.7109375" style="1" customWidth="1"/>
    <col min="10288" max="10288" width="17" style="1" customWidth="1"/>
    <col min="10289" max="10289" width="16.28515625" style="1" customWidth="1"/>
    <col min="10290" max="10527" width="11.42578125" style="1"/>
    <col min="10528" max="10528" width="16.7109375" style="1" customWidth="1"/>
    <col min="10529" max="10529" width="28.28515625" style="1" customWidth="1"/>
    <col min="10530" max="10530" width="19.42578125" style="1" customWidth="1"/>
    <col min="10531" max="10531" width="13.140625" style="1" customWidth="1"/>
    <col min="10532" max="10532" width="16.42578125" style="1" customWidth="1"/>
    <col min="10533" max="10533" width="15.5703125" style="1" customWidth="1"/>
    <col min="10534" max="10534" width="15.28515625" style="1" customWidth="1"/>
    <col min="10535" max="10535" width="15.140625" style="1" customWidth="1"/>
    <col min="10536" max="10536" width="14" style="1" customWidth="1"/>
    <col min="10537" max="10537" width="11.42578125" style="1"/>
    <col min="10538" max="10538" width="15.5703125" style="1" customWidth="1"/>
    <col min="10539" max="10539" width="15" style="1" customWidth="1"/>
    <col min="10540" max="10540" width="18.42578125" style="1" customWidth="1"/>
    <col min="10541" max="10542" width="11.42578125" style="1"/>
    <col min="10543" max="10543" width="14.7109375" style="1" customWidth="1"/>
    <col min="10544" max="10544" width="17" style="1" customWidth="1"/>
    <col min="10545" max="10545" width="16.28515625" style="1" customWidth="1"/>
    <col min="10546" max="10783" width="11.42578125" style="1"/>
    <col min="10784" max="10784" width="16.7109375" style="1" customWidth="1"/>
    <col min="10785" max="10785" width="28.28515625" style="1" customWidth="1"/>
    <col min="10786" max="10786" width="19.42578125" style="1" customWidth="1"/>
    <col min="10787" max="10787" width="13.140625" style="1" customWidth="1"/>
    <col min="10788" max="10788" width="16.42578125" style="1" customWidth="1"/>
    <col min="10789" max="10789" width="15.5703125" style="1" customWidth="1"/>
    <col min="10790" max="10790" width="15.28515625" style="1" customWidth="1"/>
    <col min="10791" max="10791" width="15.140625" style="1" customWidth="1"/>
    <col min="10792" max="10792" width="14" style="1" customWidth="1"/>
    <col min="10793" max="10793" width="11.42578125" style="1"/>
    <col min="10794" max="10794" width="15.5703125" style="1" customWidth="1"/>
    <col min="10795" max="10795" width="15" style="1" customWidth="1"/>
    <col min="10796" max="10796" width="18.42578125" style="1" customWidth="1"/>
    <col min="10797" max="10798" width="11.42578125" style="1"/>
    <col min="10799" max="10799" width="14.7109375" style="1" customWidth="1"/>
    <col min="10800" max="10800" width="17" style="1" customWidth="1"/>
    <col min="10801" max="10801" width="16.28515625" style="1" customWidth="1"/>
    <col min="10802" max="11039" width="11.42578125" style="1"/>
    <col min="11040" max="11040" width="16.7109375" style="1" customWidth="1"/>
    <col min="11041" max="11041" width="28.28515625" style="1" customWidth="1"/>
    <col min="11042" max="11042" width="19.42578125" style="1" customWidth="1"/>
    <col min="11043" max="11043" width="13.140625" style="1" customWidth="1"/>
    <col min="11044" max="11044" width="16.42578125" style="1" customWidth="1"/>
    <col min="11045" max="11045" width="15.5703125" style="1" customWidth="1"/>
    <col min="11046" max="11046" width="15.28515625" style="1" customWidth="1"/>
    <col min="11047" max="11047" width="15.140625" style="1" customWidth="1"/>
    <col min="11048" max="11048" width="14" style="1" customWidth="1"/>
    <col min="11049" max="11049" width="11.42578125" style="1"/>
    <col min="11050" max="11050" width="15.5703125" style="1" customWidth="1"/>
    <col min="11051" max="11051" width="15" style="1" customWidth="1"/>
    <col min="11052" max="11052" width="18.42578125" style="1" customWidth="1"/>
    <col min="11053" max="11054" width="11.42578125" style="1"/>
    <col min="11055" max="11055" width="14.7109375" style="1" customWidth="1"/>
    <col min="11056" max="11056" width="17" style="1" customWidth="1"/>
    <col min="11057" max="11057" width="16.28515625" style="1" customWidth="1"/>
    <col min="11058" max="11295" width="11.42578125" style="1"/>
    <col min="11296" max="11296" width="16.7109375" style="1" customWidth="1"/>
    <col min="11297" max="11297" width="28.28515625" style="1" customWidth="1"/>
    <col min="11298" max="11298" width="19.42578125" style="1" customWidth="1"/>
    <col min="11299" max="11299" width="13.140625" style="1" customWidth="1"/>
    <col min="11300" max="11300" width="16.42578125" style="1" customWidth="1"/>
    <col min="11301" max="11301" width="15.5703125" style="1" customWidth="1"/>
    <col min="11302" max="11302" width="15.28515625" style="1" customWidth="1"/>
    <col min="11303" max="11303" width="15.140625" style="1" customWidth="1"/>
    <col min="11304" max="11304" width="14" style="1" customWidth="1"/>
    <col min="11305" max="11305" width="11.42578125" style="1"/>
    <col min="11306" max="11306" width="15.5703125" style="1" customWidth="1"/>
    <col min="11307" max="11307" width="15" style="1" customWidth="1"/>
    <col min="11308" max="11308" width="18.42578125" style="1" customWidth="1"/>
    <col min="11309" max="11310" width="11.42578125" style="1"/>
    <col min="11311" max="11311" width="14.7109375" style="1" customWidth="1"/>
    <col min="11312" max="11312" width="17" style="1" customWidth="1"/>
    <col min="11313" max="11313" width="16.28515625" style="1" customWidth="1"/>
    <col min="11314" max="11551" width="11.42578125" style="1"/>
    <col min="11552" max="11552" width="16.7109375" style="1" customWidth="1"/>
    <col min="11553" max="11553" width="28.28515625" style="1" customWidth="1"/>
    <col min="11554" max="11554" width="19.42578125" style="1" customWidth="1"/>
    <col min="11555" max="11555" width="13.140625" style="1" customWidth="1"/>
    <col min="11556" max="11556" width="16.42578125" style="1" customWidth="1"/>
    <col min="11557" max="11557" width="15.5703125" style="1" customWidth="1"/>
    <col min="11558" max="11558" width="15.28515625" style="1" customWidth="1"/>
    <col min="11559" max="11559" width="15.140625" style="1" customWidth="1"/>
    <col min="11560" max="11560" width="14" style="1" customWidth="1"/>
    <col min="11561" max="11561" width="11.42578125" style="1"/>
    <col min="11562" max="11562" width="15.5703125" style="1" customWidth="1"/>
    <col min="11563" max="11563" width="15" style="1" customWidth="1"/>
    <col min="11564" max="11564" width="18.42578125" style="1" customWidth="1"/>
    <col min="11565" max="11566" width="11.42578125" style="1"/>
    <col min="11567" max="11567" width="14.7109375" style="1" customWidth="1"/>
    <col min="11568" max="11568" width="17" style="1" customWidth="1"/>
    <col min="11569" max="11569" width="16.28515625" style="1" customWidth="1"/>
    <col min="11570" max="11807" width="11.42578125" style="1"/>
    <col min="11808" max="11808" width="16.7109375" style="1" customWidth="1"/>
    <col min="11809" max="11809" width="28.28515625" style="1" customWidth="1"/>
    <col min="11810" max="11810" width="19.42578125" style="1" customWidth="1"/>
    <col min="11811" max="11811" width="13.140625" style="1" customWidth="1"/>
    <col min="11812" max="11812" width="16.42578125" style="1" customWidth="1"/>
    <col min="11813" max="11813" width="15.5703125" style="1" customWidth="1"/>
    <col min="11814" max="11814" width="15.28515625" style="1" customWidth="1"/>
    <col min="11815" max="11815" width="15.140625" style="1" customWidth="1"/>
    <col min="11816" max="11816" width="14" style="1" customWidth="1"/>
    <col min="11817" max="11817" width="11.42578125" style="1"/>
    <col min="11818" max="11818" width="15.5703125" style="1" customWidth="1"/>
    <col min="11819" max="11819" width="15" style="1" customWidth="1"/>
    <col min="11820" max="11820" width="18.42578125" style="1" customWidth="1"/>
    <col min="11821" max="11822" width="11.42578125" style="1"/>
    <col min="11823" max="11823" width="14.7109375" style="1" customWidth="1"/>
    <col min="11824" max="11824" width="17" style="1" customWidth="1"/>
    <col min="11825" max="11825" width="16.28515625" style="1" customWidth="1"/>
    <col min="11826" max="12063" width="11.42578125" style="1"/>
    <col min="12064" max="12064" width="16.7109375" style="1" customWidth="1"/>
    <col min="12065" max="12065" width="28.28515625" style="1" customWidth="1"/>
    <col min="12066" max="12066" width="19.42578125" style="1" customWidth="1"/>
    <col min="12067" max="12067" width="13.140625" style="1" customWidth="1"/>
    <col min="12068" max="12068" width="16.42578125" style="1" customWidth="1"/>
    <col min="12069" max="12069" width="15.5703125" style="1" customWidth="1"/>
    <col min="12070" max="12070" width="15.28515625" style="1" customWidth="1"/>
    <col min="12071" max="12071" width="15.140625" style="1" customWidth="1"/>
    <col min="12072" max="12072" width="14" style="1" customWidth="1"/>
    <col min="12073" max="12073" width="11.42578125" style="1"/>
    <col min="12074" max="12074" width="15.5703125" style="1" customWidth="1"/>
    <col min="12075" max="12075" width="15" style="1" customWidth="1"/>
    <col min="12076" max="12076" width="18.42578125" style="1" customWidth="1"/>
    <col min="12077" max="12078" width="11.42578125" style="1"/>
    <col min="12079" max="12079" width="14.7109375" style="1" customWidth="1"/>
    <col min="12080" max="12080" width="17" style="1" customWidth="1"/>
    <col min="12081" max="12081" width="16.28515625" style="1" customWidth="1"/>
    <col min="12082" max="12319" width="11.42578125" style="1"/>
    <col min="12320" max="12320" width="16.7109375" style="1" customWidth="1"/>
    <col min="12321" max="12321" width="28.28515625" style="1" customWidth="1"/>
    <col min="12322" max="12322" width="19.42578125" style="1" customWidth="1"/>
    <col min="12323" max="12323" width="13.140625" style="1" customWidth="1"/>
    <col min="12324" max="12324" width="16.42578125" style="1" customWidth="1"/>
    <col min="12325" max="12325" width="15.5703125" style="1" customWidth="1"/>
    <col min="12326" max="12326" width="15.28515625" style="1" customWidth="1"/>
    <col min="12327" max="12327" width="15.140625" style="1" customWidth="1"/>
    <col min="12328" max="12328" width="14" style="1" customWidth="1"/>
    <col min="12329" max="12329" width="11.42578125" style="1"/>
    <col min="12330" max="12330" width="15.5703125" style="1" customWidth="1"/>
    <col min="12331" max="12331" width="15" style="1" customWidth="1"/>
    <col min="12332" max="12332" width="18.42578125" style="1" customWidth="1"/>
    <col min="12333" max="12334" width="11.42578125" style="1"/>
    <col min="12335" max="12335" width="14.7109375" style="1" customWidth="1"/>
    <col min="12336" max="12336" width="17" style="1" customWidth="1"/>
    <col min="12337" max="12337" width="16.28515625" style="1" customWidth="1"/>
    <col min="12338" max="12575" width="11.42578125" style="1"/>
    <col min="12576" max="12576" width="16.7109375" style="1" customWidth="1"/>
    <col min="12577" max="12577" width="28.28515625" style="1" customWidth="1"/>
    <col min="12578" max="12578" width="19.42578125" style="1" customWidth="1"/>
    <col min="12579" max="12579" width="13.140625" style="1" customWidth="1"/>
    <col min="12580" max="12580" width="16.42578125" style="1" customWidth="1"/>
    <col min="12581" max="12581" width="15.5703125" style="1" customWidth="1"/>
    <col min="12582" max="12582" width="15.28515625" style="1" customWidth="1"/>
    <col min="12583" max="12583" width="15.140625" style="1" customWidth="1"/>
    <col min="12584" max="12584" width="14" style="1" customWidth="1"/>
    <col min="12585" max="12585" width="11.42578125" style="1"/>
    <col min="12586" max="12586" width="15.5703125" style="1" customWidth="1"/>
    <col min="12587" max="12587" width="15" style="1" customWidth="1"/>
    <col min="12588" max="12588" width="18.42578125" style="1" customWidth="1"/>
    <col min="12589" max="12590" width="11.42578125" style="1"/>
    <col min="12591" max="12591" width="14.7109375" style="1" customWidth="1"/>
    <col min="12592" max="12592" width="17" style="1" customWidth="1"/>
    <col min="12593" max="12593" width="16.28515625" style="1" customWidth="1"/>
    <col min="12594" max="12831" width="11.42578125" style="1"/>
    <col min="12832" max="12832" width="16.7109375" style="1" customWidth="1"/>
    <col min="12833" max="12833" width="28.28515625" style="1" customWidth="1"/>
    <col min="12834" max="12834" width="19.42578125" style="1" customWidth="1"/>
    <col min="12835" max="12835" width="13.140625" style="1" customWidth="1"/>
    <col min="12836" max="12836" width="16.42578125" style="1" customWidth="1"/>
    <col min="12837" max="12837" width="15.5703125" style="1" customWidth="1"/>
    <col min="12838" max="12838" width="15.28515625" style="1" customWidth="1"/>
    <col min="12839" max="12839" width="15.140625" style="1" customWidth="1"/>
    <col min="12840" max="12840" width="14" style="1" customWidth="1"/>
    <col min="12841" max="12841" width="11.42578125" style="1"/>
    <col min="12842" max="12842" width="15.5703125" style="1" customWidth="1"/>
    <col min="12843" max="12843" width="15" style="1" customWidth="1"/>
    <col min="12844" max="12844" width="18.42578125" style="1" customWidth="1"/>
    <col min="12845" max="12846" width="11.42578125" style="1"/>
    <col min="12847" max="12847" width="14.7109375" style="1" customWidth="1"/>
    <col min="12848" max="12848" width="17" style="1" customWidth="1"/>
    <col min="12849" max="12849" width="16.28515625" style="1" customWidth="1"/>
    <col min="12850" max="13087" width="11.42578125" style="1"/>
    <col min="13088" max="13088" width="16.7109375" style="1" customWidth="1"/>
    <col min="13089" max="13089" width="28.28515625" style="1" customWidth="1"/>
    <col min="13090" max="13090" width="19.42578125" style="1" customWidth="1"/>
    <col min="13091" max="13091" width="13.140625" style="1" customWidth="1"/>
    <col min="13092" max="13092" width="16.42578125" style="1" customWidth="1"/>
    <col min="13093" max="13093" width="15.5703125" style="1" customWidth="1"/>
    <col min="13094" max="13094" width="15.28515625" style="1" customWidth="1"/>
    <col min="13095" max="13095" width="15.140625" style="1" customWidth="1"/>
    <col min="13096" max="13096" width="14" style="1" customWidth="1"/>
    <col min="13097" max="13097" width="11.42578125" style="1"/>
    <col min="13098" max="13098" width="15.5703125" style="1" customWidth="1"/>
    <col min="13099" max="13099" width="15" style="1" customWidth="1"/>
    <col min="13100" max="13100" width="18.42578125" style="1" customWidth="1"/>
    <col min="13101" max="13102" width="11.42578125" style="1"/>
    <col min="13103" max="13103" width="14.7109375" style="1" customWidth="1"/>
    <col min="13104" max="13104" width="17" style="1" customWidth="1"/>
    <col min="13105" max="13105" width="16.28515625" style="1" customWidth="1"/>
    <col min="13106" max="13343" width="11.42578125" style="1"/>
    <col min="13344" max="13344" width="16.7109375" style="1" customWidth="1"/>
    <col min="13345" max="13345" width="28.28515625" style="1" customWidth="1"/>
    <col min="13346" max="13346" width="19.42578125" style="1" customWidth="1"/>
    <col min="13347" max="13347" width="13.140625" style="1" customWidth="1"/>
    <col min="13348" max="13348" width="16.42578125" style="1" customWidth="1"/>
    <col min="13349" max="13349" width="15.5703125" style="1" customWidth="1"/>
    <col min="13350" max="13350" width="15.28515625" style="1" customWidth="1"/>
    <col min="13351" max="13351" width="15.140625" style="1" customWidth="1"/>
    <col min="13352" max="13352" width="14" style="1" customWidth="1"/>
    <col min="13353" max="13353" width="11.42578125" style="1"/>
    <col min="13354" max="13354" width="15.5703125" style="1" customWidth="1"/>
    <col min="13355" max="13355" width="15" style="1" customWidth="1"/>
    <col min="13356" max="13356" width="18.42578125" style="1" customWidth="1"/>
    <col min="13357" max="13358" width="11.42578125" style="1"/>
    <col min="13359" max="13359" width="14.7109375" style="1" customWidth="1"/>
    <col min="13360" max="13360" width="17" style="1" customWidth="1"/>
    <col min="13361" max="13361" width="16.28515625" style="1" customWidth="1"/>
    <col min="13362" max="13599" width="11.42578125" style="1"/>
    <col min="13600" max="13600" width="16.7109375" style="1" customWidth="1"/>
    <col min="13601" max="13601" width="28.28515625" style="1" customWidth="1"/>
    <col min="13602" max="13602" width="19.42578125" style="1" customWidth="1"/>
    <col min="13603" max="13603" width="13.140625" style="1" customWidth="1"/>
    <col min="13604" max="13604" width="16.42578125" style="1" customWidth="1"/>
    <col min="13605" max="13605" width="15.5703125" style="1" customWidth="1"/>
    <col min="13606" max="13606" width="15.28515625" style="1" customWidth="1"/>
    <col min="13607" max="13607" width="15.140625" style="1" customWidth="1"/>
    <col min="13608" max="13608" width="14" style="1" customWidth="1"/>
    <col min="13609" max="13609" width="11.42578125" style="1"/>
    <col min="13610" max="13610" width="15.5703125" style="1" customWidth="1"/>
    <col min="13611" max="13611" width="15" style="1" customWidth="1"/>
    <col min="13612" max="13612" width="18.42578125" style="1" customWidth="1"/>
    <col min="13613" max="13614" width="11.42578125" style="1"/>
    <col min="13615" max="13615" width="14.7109375" style="1" customWidth="1"/>
    <col min="13616" max="13616" width="17" style="1" customWidth="1"/>
    <col min="13617" max="13617" width="16.28515625" style="1" customWidth="1"/>
    <col min="13618" max="13855" width="11.42578125" style="1"/>
    <col min="13856" max="13856" width="16.7109375" style="1" customWidth="1"/>
    <col min="13857" max="13857" width="28.28515625" style="1" customWidth="1"/>
    <col min="13858" max="13858" width="19.42578125" style="1" customWidth="1"/>
    <col min="13859" max="13859" width="13.140625" style="1" customWidth="1"/>
    <col min="13860" max="13860" width="16.42578125" style="1" customWidth="1"/>
    <col min="13861" max="13861" width="15.5703125" style="1" customWidth="1"/>
    <col min="13862" max="13862" width="15.28515625" style="1" customWidth="1"/>
    <col min="13863" max="13863" width="15.140625" style="1" customWidth="1"/>
    <col min="13864" max="13864" width="14" style="1" customWidth="1"/>
    <col min="13865" max="13865" width="11.42578125" style="1"/>
    <col min="13866" max="13866" width="15.5703125" style="1" customWidth="1"/>
    <col min="13867" max="13867" width="15" style="1" customWidth="1"/>
    <col min="13868" max="13868" width="18.42578125" style="1" customWidth="1"/>
    <col min="13869" max="13870" width="11.42578125" style="1"/>
    <col min="13871" max="13871" width="14.7109375" style="1" customWidth="1"/>
    <col min="13872" max="13872" width="17" style="1" customWidth="1"/>
    <col min="13873" max="13873" width="16.28515625" style="1" customWidth="1"/>
    <col min="13874" max="14111" width="11.42578125" style="1"/>
    <col min="14112" max="14112" width="16.7109375" style="1" customWidth="1"/>
    <col min="14113" max="14113" width="28.28515625" style="1" customWidth="1"/>
    <col min="14114" max="14114" width="19.42578125" style="1" customWidth="1"/>
    <col min="14115" max="14115" width="13.140625" style="1" customWidth="1"/>
    <col min="14116" max="14116" width="16.42578125" style="1" customWidth="1"/>
    <col min="14117" max="14117" width="15.5703125" style="1" customWidth="1"/>
    <col min="14118" max="14118" width="15.28515625" style="1" customWidth="1"/>
    <col min="14119" max="14119" width="15.140625" style="1" customWidth="1"/>
    <col min="14120" max="14120" width="14" style="1" customWidth="1"/>
    <col min="14121" max="14121" width="11.42578125" style="1"/>
    <col min="14122" max="14122" width="15.5703125" style="1" customWidth="1"/>
    <col min="14123" max="14123" width="15" style="1" customWidth="1"/>
    <col min="14124" max="14124" width="18.42578125" style="1" customWidth="1"/>
    <col min="14125" max="14126" width="11.42578125" style="1"/>
    <col min="14127" max="14127" width="14.7109375" style="1" customWidth="1"/>
    <col min="14128" max="14128" width="17" style="1" customWidth="1"/>
    <col min="14129" max="14129" width="16.28515625" style="1" customWidth="1"/>
    <col min="14130" max="14367" width="11.42578125" style="1"/>
    <col min="14368" max="14368" width="16.7109375" style="1" customWidth="1"/>
    <col min="14369" max="14369" width="28.28515625" style="1" customWidth="1"/>
    <col min="14370" max="14370" width="19.42578125" style="1" customWidth="1"/>
    <col min="14371" max="14371" width="13.140625" style="1" customWidth="1"/>
    <col min="14372" max="14372" width="16.42578125" style="1" customWidth="1"/>
    <col min="14373" max="14373" width="15.5703125" style="1" customWidth="1"/>
    <col min="14374" max="14374" width="15.28515625" style="1" customWidth="1"/>
    <col min="14375" max="14375" width="15.140625" style="1" customWidth="1"/>
    <col min="14376" max="14376" width="14" style="1" customWidth="1"/>
    <col min="14377" max="14377" width="11.42578125" style="1"/>
    <col min="14378" max="14378" width="15.5703125" style="1" customWidth="1"/>
    <col min="14379" max="14379" width="15" style="1" customWidth="1"/>
    <col min="14380" max="14380" width="18.42578125" style="1" customWidth="1"/>
    <col min="14381" max="14382" width="11.42578125" style="1"/>
    <col min="14383" max="14383" width="14.7109375" style="1" customWidth="1"/>
    <col min="14384" max="14384" width="17" style="1" customWidth="1"/>
    <col min="14385" max="14385" width="16.28515625" style="1" customWidth="1"/>
    <col min="14386" max="14623" width="11.42578125" style="1"/>
    <col min="14624" max="14624" width="16.7109375" style="1" customWidth="1"/>
    <col min="14625" max="14625" width="28.28515625" style="1" customWidth="1"/>
    <col min="14626" max="14626" width="19.42578125" style="1" customWidth="1"/>
    <col min="14627" max="14627" width="13.140625" style="1" customWidth="1"/>
    <col min="14628" max="14628" width="16.42578125" style="1" customWidth="1"/>
    <col min="14629" max="14629" width="15.5703125" style="1" customWidth="1"/>
    <col min="14630" max="14630" width="15.28515625" style="1" customWidth="1"/>
    <col min="14631" max="14631" width="15.140625" style="1" customWidth="1"/>
    <col min="14632" max="14632" width="14" style="1" customWidth="1"/>
    <col min="14633" max="14633" width="11.42578125" style="1"/>
    <col min="14634" max="14634" width="15.5703125" style="1" customWidth="1"/>
    <col min="14635" max="14635" width="15" style="1" customWidth="1"/>
    <col min="14636" max="14636" width="18.42578125" style="1" customWidth="1"/>
    <col min="14637" max="14638" width="11.42578125" style="1"/>
    <col min="14639" max="14639" width="14.7109375" style="1" customWidth="1"/>
    <col min="14640" max="14640" width="17" style="1" customWidth="1"/>
    <col min="14641" max="14641" width="16.28515625" style="1" customWidth="1"/>
    <col min="14642" max="14879" width="11.42578125" style="1"/>
    <col min="14880" max="14880" width="16.7109375" style="1" customWidth="1"/>
    <col min="14881" max="14881" width="28.28515625" style="1" customWidth="1"/>
    <col min="14882" max="14882" width="19.42578125" style="1" customWidth="1"/>
    <col min="14883" max="14883" width="13.140625" style="1" customWidth="1"/>
    <col min="14884" max="14884" width="16.42578125" style="1" customWidth="1"/>
    <col min="14885" max="14885" width="15.5703125" style="1" customWidth="1"/>
    <col min="14886" max="14886" width="15.28515625" style="1" customWidth="1"/>
    <col min="14887" max="14887" width="15.140625" style="1" customWidth="1"/>
    <col min="14888" max="14888" width="14" style="1" customWidth="1"/>
    <col min="14889" max="14889" width="11.42578125" style="1"/>
    <col min="14890" max="14890" width="15.5703125" style="1" customWidth="1"/>
    <col min="14891" max="14891" width="15" style="1" customWidth="1"/>
    <col min="14892" max="14892" width="18.42578125" style="1" customWidth="1"/>
    <col min="14893" max="14894" width="11.42578125" style="1"/>
    <col min="14895" max="14895" width="14.7109375" style="1" customWidth="1"/>
    <col min="14896" max="14896" width="17" style="1" customWidth="1"/>
    <col min="14897" max="14897" width="16.28515625" style="1" customWidth="1"/>
    <col min="14898" max="15135" width="11.42578125" style="1"/>
    <col min="15136" max="15136" width="16.7109375" style="1" customWidth="1"/>
    <col min="15137" max="15137" width="28.28515625" style="1" customWidth="1"/>
    <col min="15138" max="15138" width="19.42578125" style="1" customWidth="1"/>
    <col min="15139" max="15139" width="13.140625" style="1" customWidth="1"/>
    <col min="15140" max="15140" width="16.42578125" style="1" customWidth="1"/>
    <col min="15141" max="15141" width="15.5703125" style="1" customWidth="1"/>
    <col min="15142" max="15142" width="15.28515625" style="1" customWidth="1"/>
    <col min="15143" max="15143" width="15.140625" style="1" customWidth="1"/>
    <col min="15144" max="15144" width="14" style="1" customWidth="1"/>
    <col min="15145" max="15145" width="11.42578125" style="1"/>
    <col min="15146" max="15146" width="15.5703125" style="1" customWidth="1"/>
    <col min="15147" max="15147" width="15" style="1" customWidth="1"/>
    <col min="15148" max="15148" width="18.42578125" style="1" customWidth="1"/>
    <col min="15149" max="15150" width="11.42578125" style="1"/>
    <col min="15151" max="15151" width="14.7109375" style="1" customWidth="1"/>
    <col min="15152" max="15152" width="17" style="1" customWidth="1"/>
    <col min="15153" max="15153" width="16.28515625" style="1" customWidth="1"/>
    <col min="15154" max="15391" width="11.42578125" style="1"/>
    <col min="15392" max="15392" width="16.7109375" style="1" customWidth="1"/>
    <col min="15393" max="15393" width="28.28515625" style="1" customWidth="1"/>
    <col min="15394" max="15394" width="19.42578125" style="1" customWidth="1"/>
    <col min="15395" max="15395" width="13.140625" style="1" customWidth="1"/>
    <col min="15396" max="15396" width="16.42578125" style="1" customWidth="1"/>
    <col min="15397" max="15397" width="15.5703125" style="1" customWidth="1"/>
    <col min="15398" max="15398" width="15.28515625" style="1" customWidth="1"/>
    <col min="15399" max="15399" width="15.140625" style="1" customWidth="1"/>
    <col min="15400" max="15400" width="14" style="1" customWidth="1"/>
    <col min="15401" max="15401" width="11.42578125" style="1"/>
    <col min="15402" max="15402" width="15.5703125" style="1" customWidth="1"/>
    <col min="15403" max="15403" width="15" style="1" customWidth="1"/>
    <col min="15404" max="15404" width="18.42578125" style="1" customWidth="1"/>
    <col min="15405" max="15406" width="11.42578125" style="1"/>
    <col min="15407" max="15407" width="14.7109375" style="1" customWidth="1"/>
    <col min="15408" max="15408" width="17" style="1" customWidth="1"/>
    <col min="15409" max="15409" width="16.28515625" style="1" customWidth="1"/>
    <col min="15410" max="15647" width="11.42578125" style="1"/>
    <col min="15648" max="15648" width="16.7109375" style="1" customWidth="1"/>
    <col min="15649" max="15649" width="28.28515625" style="1" customWidth="1"/>
    <col min="15650" max="15650" width="19.42578125" style="1" customWidth="1"/>
    <col min="15651" max="15651" width="13.140625" style="1" customWidth="1"/>
    <col min="15652" max="15652" width="16.42578125" style="1" customWidth="1"/>
    <col min="15653" max="15653" width="15.5703125" style="1" customWidth="1"/>
    <col min="15654" max="15654" width="15.28515625" style="1" customWidth="1"/>
    <col min="15655" max="15655" width="15.140625" style="1" customWidth="1"/>
    <col min="15656" max="15656" width="14" style="1" customWidth="1"/>
    <col min="15657" max="15657" width="11.42578125" style="1"/>
    <col min="15658" max="15658" width="15.5703125" style="1" customWidth="1"/>
    <col min="15659" max="15659" width="15" style="1" customWidth="1"/>
    <col min="15660" max="15660" width="18.42578125" style="1" customWidth="1"/>
    <col min="15661" max="15662" width="11.42578125" style="1"/>
    <col min="15663" max="15663" width="14.7109375" style="1" customWidth="1"/>
    <col min="15664" max="15664" width="17" style="1" customWidth="1"/>
    <col min="15665" max="15665" width="16.28515625" style="1" customWidth="1"/>
    <col min="15666" max="15903" width="11.42578125" style="1"/>
    <col min="15904" max="15904" width="16.7109375" style="1" customWidth="1"/>
    <col min="15905" max="15905" width="28.28515625" style="1" customWidth="1"/>
    <col min="15906" max="15906" width="19.42578125" style="1" customWidth="1"/>
    <col min="15907" max="15907" width="13.140625" style="1" customWidth="1"/>
    <col min="15908" max="15908" width="16.42578125" style="1" customWidth="1"/>
    <col min="15909" max="15909" width="15.5703125" style="1" customWidth="1"/>
    <col min="15910" max="15910" width="15.28515625" style="1" customWidth="1"/>
    <col min="15911" max="15911" width="15.140625" style="1" customWidth="1"/>
    <col min="15912" max="15912" width="14" style="1" customWidth="1"/>
    <col min="15913" max="15913" width="11.42578125" style="1"/>
    <col min="15914" max="15914" width="15.5703125" style="1" customWidth="1"/>
    <col min="15915" max="15915" width="15" style="1" customWidth="1"/>
    <col min="15916" max="15916" width="18.42578125" style="1" customWidth="1"/>
    <col min="15917" max="15918" width="11.42578125" style="1"/>
    <col min="15919" max="15919" width="14.7109375" style="1" customWidth="1"/>
    <col min="15920" max="15920" width="17" style="1" customWidth="1"/>
    <col min="15921" max="15921" width="16.28515625" style="1" customWidth="1"/>
    <col min="15922" max="16159" width="11.42578125" style="1"/>
    <col min="16160" max="16160" width="16.7109375" style="1" customWidth="1"/>
    <col min="16161" max="16161" width="28.28515625" style="1" customWidth="1"/>
    <col min="16162" max="16162" width="19.42578125" style="1" customWidth="1"/>
    <col min="16163" max="16163" width="13.140625" style="1" customWidth="1"/>
    <col min="16164" max="16164" width="16.42578125" style="1" customWidth="1"/>
    <col min="16165" max="16165" width="15.5703125" style="1" customWidth="1"/>
    <col min="16166" max="16166" width="15.28515625" style="1" customWidth="1"/>
    <col min="16167" max="16167" width="15.140625" style="1" customWidth="1"/>
    <col min="16168" max="16168" width="14" style="1" customWidth="1"/>
    <col min="16169" max="16169" width="11.42578125" style="1"/>
    <col min="16170" max="16170" width="15.5703125" style="1" customWidth="1"/>
    <col min="16171" max="16171" width="15" style="1" customWidth="1"/>
    <col min="16172" max="16172" width="18.42578125" style="1" customWidth="1"/>
    <col min="16173" max="16174" width="11.42578125" style="1"/>
    <col min="16175" max="16175" width="14.7109375" style="1" customWidth="1"/>
    <col min="16176" max="16176" width="17" style="1" customWidth="1"/>
    <col min="16177" max="16177" width="16.28515625" style="1" customWidth="1"/>
    <col min="16178" max="16384" width="11.42578125" style="1"/>
  </cols>
  <sheetData>
    <row r="1" spans="1:49" ht="38.25" customHeight="1" x14ac:dyDescent="0.15">
      <c r="B1" s="138"/>
      <c r="C1" s="330" t="s">
        <v>356</v>
      </c>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92"/>
      <c r="AS1" s="92"/>
      <c r="AT1" s="92"/>
      <c r="AU1" s="92"/>
      <c r="AV1" s="92"/>
      <c r="AW1" s="92"/>
    </row>
    <row r="2" spans="1:49" ht="38.25" customHeight="1" x14ac:dyDescent="0.15">
      <c r="B2" s="138"/>
      <c r="C2" s="331" t="s">
        <v>357</v>
      </c>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row>
    <row r="3" spans="1:49" ht="20.45" customHeight="1" thickBot="1" x14ac:dyDescent="0.2">
      <c r="A3" s="228"/>
      <c r="B3" s="99"/>
      <c r="C3" s="396" t="s">
        <v>358</v>
      </c>
      <c r="D3" s="397"/>
      <c r="E3" s="397"/>
      <c r="F3" s="397"/>
      <c r="G3" s="397"/>
      <c r="H3" s="397"/>
      <c r="I3" s="397"/>
      <c r="J3" s="397"/>
      <c r="K3" s="397"/>
      <c r="L3" s="397"/>
      <c r="M3" s="397"/>
      <c r="N3" s="397"/>
      <c r="O3" s="397"/>
      <c r="P3" s="397"/>
      <c r="Q3" s="398"/>
      <c r="R3" s="402" t="s">
        <v>359</v>
      </c>
      <c r="S3" s="403"/>
      <c r="T3" s="403"/>
      <c r="U3" s="403"/>
      <c r="V3" s="403"/>
      <c r="W3" s="403"/>
      <c r="X3" s="403"/>
      <c r="Y3" s="403"/>
      <c r="Z3" s="403"/>
      <c r="AA3" s="403"/>
      <c r="AB3" s="404"/>
      <c r="AC3" s="402" t="s">
        <v>360</v>
      </c>
      <c r="AD3" s="403"/>
      <c r="AE3" s="403"/>
      <c r="AF3" s="403"/>
      <c r="AG3" s="403"/>
      <c r="AH3" s="403"/>
      <c r="AI3" s="403"/>
      <c r="AJ3" s="403"/>
      <c r="AK3" s="403"/>
      <c r="AL3" s="403"/>
      <c r="AM3" s="403"/>
      <c r="AN3" s="403"/>
      <c r="AO3" s="404"/>
      <c r="AP3" s="405" t="s">
        <v>361</v>
      </c>
      <c r="AQ3" s="406"/>
    </row>
    <row r="4" spans="1:49" ht="24" customHeight="1" x14ac:dyDescent="0.15">
      <c r="A4" s="228"/>
      <c r="B4" s="99"/>
      <c r="C4" s="399"/>
      <c r="D4" s="400"/>
      <c r="E4" s="400"/>
      <c r="F4" s="400"/>
      <c r="G4" s="400"/>
      <c r="H4" s="400"/>
      <c r="I4" s="400"/>
      <c r="J4" s="400"/>
      <c r="K4" s="400"/>
      <c r="L4" s="400"/>
      <c r="M4" s="400"/>
      <c r="N4" s="400"/>
      <c r="O4" s="400"/>
      <c r="P4" s="400"/>
      <c r="Q4" s="401"/>
      <c r="R4" s="407" t="s">
        <v>362</v>
      </c>
      <c r="S4" s="408"/>
      <c r="T4" s="408"/>
      <c r="U4" s="408"/>
      <c r="V4" s="409"/>
      <c r="W4" s="407" t="s">
        <v>363</v>
      </c>
      <c r="X4" s="408"/>
      <c r="Y4" s="408"/>
      <c r="Z4" s="408"/>
      <c r="AA4" s="408"/>
      <c r="AB4" s="409"/>
      <c r="AC4" s="410" t="s">
        <v>364</v>
      </c>
      <c r="AD4" s="407" t="s">
        <v>363</v>
      </c>
      <c r="AE4" s="408"/>
      <c r="AF4" s="408"/>
      <c r="AG4" s="408"/>
      <c r="AH4" s="408"/>
      <c r="AI4" s="408"/>
      <c r="AJ4" s="408"/>
      <c r="AK4" s="408"/>
      <c r="AL4" s="408"/>
      <c r="AM4" s="408"/>
      <c r="AN4" s="408"/>
      <c r="AO4" s="409"/>
      <c r="AP4" s="413" t="s">
        <v>365</v>
      </c>
      <c r="AQ4" s="423" t="s">
        <v>366</v>
      </c>
    </row>
    <row r="5" spans="1:49" ht="61.5" customHeight="1" x14ac:dyDescent="0.15">
      <c r="A5" s="410" t="s">
        <v>394</v>
      </c>
      <c r="B5" s="410" t="s">
        <v>68</v>
      </c>
      <c r="C5" s="410" t="s">
        <v>369</v>
      </c>
      <c r="D5" s="410" t="s">
        <v>370</v>
      </c>
      <c r="E5" s="421" t="s">
        <v>371</v>
      </c>
      <c r="F5" s="410" t="s">
        <v>235</v>
      </c>
      <c r="G5" s="410" t="s">
        <v>245</v>
      </c>
      <c r="H5" s="410" t="s">
        <v>261</v>
      </c>
      <c r="I5" s="410" t="s">
        <v>271</v>
      </c>
      <c r="J5" s="410" t="s">
        <v>297</v>
      </c>
      <c r="K5" s="410" t="s">
        <v>311</v>
      </c>
      <c r="L5" s="410" t="s">
        <v>316</v>
      </c>
      <c r="M5" s="421" t="s">
        <v>374</v>
      </c>
      <c r="N5" s="421" t="s">
        <v>375</v>
      </c>
      <c r="O5" s="421" t="s">
        <v>376</v>
      </c>
      <c r="P5" s="421" t="s">
        <v>377</v>
      </c>
      <c r="Q5" s="410" t="s">
        <v>378</v>
      </c>
      <c r="R5" s="410" t="s">
        <v>379</v>
      </c>
      <c r="S5" s="410" t="s">
        <v>380</v>
      </c>
      <c r="T5" s="410" t="s">
        <v>381</v>
      </c>
      <c r="U5" s="410" t="s">
        <v>382</v>
      </c>
      <c r="V5" s="410" t="s">
        <v>383</v>
      </c>
      <c r="W5" s="413" t="s">
        <v>384</v>
      </c>
      <c r="X5" s="413" t="s">
        <v>385</v>
      </c>
      <c r="Y5" s="421" t="s">
        <v>386</v>
      </c>
      <c r="Z5" s="206" t="s">
        <v>387</v>
      </c>
      <c r="AA5" s="416" t="s">
        <v>388</v>
      </c>
      <c r="AB5" s="417"/>
      <c r="AC5" s="411"/>
      <c r="AD5" s="418" t="s">
        <v>389</v>
      </c>
      <c r="AE5" s="419"/>
      <c r="AF5" s="420"/>
      <c r="AG5" s="418" t="s">
        <v>390</v>
      </c>
      <c r="AH5" s="419"/>
      <c r="AI5" s="420"/>
      <c r="AJ5" s="421" t="s">
        <v>391</v>
      </c>
      <c r="AK5" s="421" t="s">
        <v>392</v>
      </c>
      <c r="AL5" s="421" t="s">
        <v>393</v>
      </c>
      <c r="AM5" s="206" t="s">
        <v>387</v>
      </c>
      <c r="AN5" s="416" t="s">
        <v>388</v>
      </c>
      <c r="AO5" s="417"/>
      <c r="AP5" s="414"/>
      <c r="AQ5" s="424"/>
    </row>
    <row r="6" spans="1:49" ht="84" customHeight="1" thickBot="1" x14ac:dyDescent="0.2">
      <c r="A6" s="412"/>
      <c r="B6" s="412" t="s">
        <v>68</v>
      </c>
      <c r="C6" s="412"/>
      <c r="D6" s="412"/>
      <c r="E6" s="422"/>
      <c r="F6" s="412"/>
      <c r="G6" s="412"/>
      <c r="H6" s="412"/>
      <c r="I6" s="412"/>
      <c r="J6" s="412"/>
      <c r="K6" s="412"/>
      <c r="L6" s="412"/>
      <c r="M6" s="422"/>
      <c r="N6" s="422"/>
      <c r="O6" s="422"/>
      <c r="P6" s="422"/>
      <c r="Q6" s="412"/>
      <c r="R6" s="412"/>
      <c r="S6" s="412"/>
      <c r="T6" s="412"/>
      <c r="U6" s="412"/>
      <c r="V6" s="412"/>
      <c r="W6" s="415"/>
      <c r="X6" s="415"/>
      <c r="Y6" s="422"/>
      <c r="Z6" s="206" t="s">
        <v>395</v>
      </c>
      <c r="AA6" s="206" t="s">
        <v>396</v>
      </c>
      <c r="AB6" s="206" t="s">
        <v>397</v>
      </c>
      <c r="AC6" s="412"/>
      <c r="AD6" s="206" t="s">
        <v>384</v>
      </c>
      <c r="AE6" s="206" t="s">
        <v>385</v>
      </c>
      <c r="AF6" s="229" t="s">
        <v>386</v>
      </c>
      <c r="AG6" s="206" t="s">
        <v>384</v>
      </c>
      <c r="AH6" s="206" t="s">
        <v>385</v>
      </c>
      <c r="AI6" s="229" t="s">
        <v>386</v>
      </c>
      <c r="AJ6" s="422"/>
      <c r="AK6" s="422"/>
      <c r="AL6" s="422"/>
      <c r="AM6" s="206" t="s">
        <v>395</v>
      </c>
      <c r="AN6" s="206" t="s">
        <v>396</v>
      </c>
      <c r="AO6" s="206" t="s">
        <v>397</v>
      </c>
      <c r="AP6" s="415"/>
      <c r="AQ6" s="425"/>
    </row>
    <row r="7" spans="1:49" ht="29.25" customHeight="1" thickBot="1" x14ac:dyDescent="0.2">
      <c r="A7" s="230"/>
      <c r="B7" s="230"/>
      <c r="C7" s="230"/>
      <c r="D7" s="230"/>
      <c r="E7" s="230"/>
      <c r="F7" s="231"/>
      <c r="G7" s="231"/>
      <c r="H7" s="231"/>
      <c r="I7" s="231"/>
      <c r="J7" s="231"/>
      <c r="K7" s="231"/>
      <c r="L7" s="231"/>
      <c r="M7" s="232"/>
      <c r="N7" s="232"/>
      <c r="O7" s="232"/>
      <c r="P7" s="232"/>
      <c r="Q7" s="230"/>
      <c r="R7" s="230"/>
      <c r="S7" s="230"/>
      <c r="T7" s="230"/>
      <c r="U7" s="230"/>
      <c r="V7" s="230"/>
      <c r="W7" s="233"/>
      <c r="X7" s="233"/>
      <c r="Y7" s="232"/>
      <c r="Z7" s="233"/>
      <c r="AA7" s="233"/>
      <c r="AB7" s="233"/>
      <c r="AC7" s="230"/>
      <c r="AD7" s="233"/>
      <c r="AE7" s="233"/>
      <c r="AF7" s="232"/>
      <c r="AG7" s="233"/>
      <c r="AH7" s="233"/>
      <c r="AI7" s="232"/>
      <c r="AJ7" s="232"/>
      <c r="AK7" s="232"/>
      <c r="AL7" s="232"/>
      <c r="AM7" s="233"/>
      <c r="AN7" s="233"/>
      <c r="AO7" s="233"/>
      <c r="AP7" s="233"/>
      <c r="AQ7" s="234"/>
    </row>
    <row r="8" spans="1:49" ht="30.75" customHeight="1" x14ac:dyDescent="0.15">
      <c r="A8" s="235" t="s">
        <v>1121</v>
      </c>
      <c r="B8" s="235" t="s">
        <v>1122</v>
      </c>
      <c r="C8" s="235" t="s">
        <v>1123</v>
      </c>
      <c r="D8" s="236" t="s">
        <v>1124</v>
      </c>
      <c r="E8" s="237" t="s">
        <v>240</v>
      </c>
      <c r="F8" s="237" t="s">
        <v>240</v>
      </c>
      <c r="G8" s="237"/>
      <c r="H8" s="237"/>
      <c r="I8" s="237"/>
      <c r="J8" s="237"/>
      <c r="K8" s="237"/>
      <c r="L8" s="237"/>
      <c r="M8" s="238" t="s">
        <v>402</v>
      </c>
      <c r="N8" s="236" t="s">
        <v>403</v>
      </c>
      <c r="O8" s="236" t="s">
        <v>404</v>
      </c>
      <c r="P8" s="236" t="s">
        <v>414</v>
      </c>
      <c r="Q8" s="236">
        <v>27</v>
      </c>
      <c r="R8" s="236"/>
      <c r="S8" s="236"/>
      <c r="T8" s="236"/>
      <c r="U8" s="236"/>
      <c r="V8" s="236"/>
      <c r="W8" s="239"/>
      <c r="X8" s="240"/>
      <c r="Y8" s="241">
        <f>SUM(W8:X8)</f>
        <v>0</v>
      </c>
      <c r="Z8" s="240"/>
      <c r="AA8" s="240"/>
      <c r="AB8" s="240"/>
      <c r="AC8" s="240" t="s">
        <v>1125</v>
      </c>
      <c r="AD8" s="242">
        <v>0</v>
      </c>
      <c r="AE8" s="242">
        <v>0</v>
      </c>
      <c r="AF8" s="243">
        <f>SUM(AD8:AE8)</f>
        <v>0</v>
      </c>
      <c r="AG8" s="240">
        <v>0</v>
      </c>
      <c r="AH8" s="240">
        <v>649</v>
      </c>
      <c r="AI8" s="212">
        <f>SUM(AG8:AH8)</f>
        <v>649</v>
      </c>
      <c r="AJ8" s="240">
        <f>AD8+AG8</f>
        <v>0</v>
      </c>
      <c r="AK8" s="240">
        <f>AE8+AH8</f>
        <v>649</v>
      </c>
      <c r="AL8" s="212">
        <f>AJ8+AK8</f>
        <v>649</v>
      </c>
      <c r="AM8" s="240" t="s">
        <v>407</v>
      </c>
      <c r="AN8" s="240">
        <v>0</v>
      </c>
      <c r="AO8" s="240">
        <v>0</v>
      </c>
      <c r="AP8" s="236" t="s">
        <v>408</v>
      </c>
      <c r="AQ8" s="244" t="s">
        <v>409</v>
      </c>
    </row>
    <row r="9" spans="1:49" ht="30.75" customHeight="1" x14ac:dyDescent="0.15">
      <c r="A9" s="235" t="s">
        <v>1121</v>
      </c>
      <c r="B9" s="235" t="s">
        <v>1122</v>
      </c>
      <c r="C9" s="235" t="s">
        <v>1126</v>
      </c>
      <c r="D9" s="236" t="s">
        <v>1127</v>
      </c>
      <c r="E9" s="236" t="s">
        <v>299</v>
      </c>
      <c r="F9" s="236"/>
      <c r="G9" s="236"/>
      <c r="H9" s="236"/>
      <c r="I9" s="236"/>
      <c r="J9" s="236" t="s">
        <v>299</v>
      </c>
      <c r="K9" s="236" t="s">
        <v>314</v>
      </c>
      <c r="L9" s="236"/>
      <c r="M9" s="238" t="s">
        <v>402</v>
      </c>
      <c r="N9" s="236" t="s">
        <v>494</v>
      </c>
      <c r="O9" s="236" t="s">
        <v>656</v>
      </c>
      <c r="P9" s="236" t="s">
        <v>414</v>
      </c>
      <c r="Q9" s="236">
        <v>1</v>
      </c>
      <c r="R9" s="236" t="s">
        <v>1128</v>
      </c>
      <c r="S9" s="236" t="s">
        <v>497</v>
      </c>
      <c r="T9" s="236" t="s">
        <v>508</v>
      </c>
      <c r="U9" s="236" t="s">
        <v>509</v>
      </c>
      <c r="V9" s="236" t="s">
        <v>509</v>
      </c>
      <c r="W9" s="239">
        <v>0</v>
      </c>
      <c r="X9" s="240">
        <v>250</v>
      </c>
      <c r="Y9" s="241">
        <f t="shared" ref="Y9:Y139" si="0">SUM(W9:X9)</f>
        <v>250</v>
      </c>
      <c r="Z9" s="240" t="s">
        <v>407</v>
      </c>
      <c r="AA9" s="240">
        <v>0</v>
      </c>
      <c r="AB9" s="240">
        <v>0</v>
      </c>
      <c r="AC9" s="240"/>
      <c r="AD9" s="240"/>
      <c r="AE9" s="240"/>
      <c r="AF9" s="243">
        <f t="shared" ref="AF9:AF72" si="1">SUM(AD9:AE9)</f>
        <v>0</v>
      </c>
      <c r="AG9" s="240"/>
      <c r="AH9" s="240"/>
      <c r="AI9" s="212">
        <f t="shared" ref="AI9:AI72" si="2">SUM(AG9:AH9)</f>
        <v>0</v>
      </c>
      <c r="AJ9" s="240">
        <f t="shared" ref="AJ9:AK71" si="3">AD9+AG9</f>
        <v>0</v>
      </c>
      <c r="AK9" s="240">
        <f t="shared" si="3"/>
        <v>0</v>
      </c>
      <c r="AL9" s="212">
        <f t="shared" ref="AL9:AL72" si="4">AJ9+AK9</f>
        <v>0</v>
      </c>
      <c r="AM9" s="240"/>
      <c r="AN9" s="240"/>
      <c r="AO9" s="240"/>
      <c r="AP9" s="236" t="s">
        <v>563</v>
      </c>
      <c r="AQ9" s="244" t="s">
        <v>598</v>
      </c>
    </row>
    <row r="10" spans="1:49" ht="30.75" customHeight="1" x14ac:dyDescent="0.15">
      <c r="A10" s="235" t="s">
        <v>1121</v>
      </c>
      <c r="B10" s="235" t="s">
        <v>1122</v>
      </c>
      <c r="C10" s="235" t="s">
        <v>1129</v>
      </c>
      <c r="D10" s="236" t="s">
        <v>1130</v>
      </c>
      <c r="E10" s="236" t="s">
        <v>249</v>
      </c>
      <c r="F10" s="236"/>
      <c r="G10" s="236" t="s">
        <v>249</v>
      </c>
      <c r="H10" s="236"/>
      <c r="I10" s="236"/>
      <c r="J10" s="236"/>
      <c r="K10" s="236" t="s">
        <v>314</v>
      </c>
      <c r="L10" s="236"/>
      <c r="M10" s="238" t="s">
        <v>506</v>
      </c>
      <c r="N10" s="236" t="s">
        <v>494</v>
      </c>
      <c r="O10" s="236" t="s">
        <v>404</v>
      </c>
      <c r="P10" s="236" t="s">
        <v>495</v>
      </c>
      <c r="Q10" s="236">
        <v>5</v>
      </c>
      <c r="R10" s="236" t="s">
        <v>551</v>
      </c>
      <c r="S10" s="236" t="s">
        <v>497</v>
      </c>
      <c r="T10" s="236" t="s">
        <v>508</v>
      </c>
      <c r="U10" s="236" t="s">
        <v>509</v>
      </c>
      <c r="V10" s="236" t="s">
        <v>552</v>
      </c>
      <c r="W10" s="239">
        <v>3601</v>
      </c>
      <c r="X10" s="240">
        <v>195</v>
      </c>
      <c r="Y10" s="241">
        <f t="shared" si="0"/>
        <v>3796</v>
      </c>
      <c r="Z10" s="240" t="s">
        <v>407</v>
      </c>
      <c r="AA10" s="240">
        <v>0</v>
      </c>
      <c r="AB10" s="240">
        <v>0</v>
      </c>
      <c r="AC10" s="240"/>
      <c r="AD10" s="240"/>
      <c r="AE10" s="240"/>
      <c r="AF10" s="243">
        <f t="shared" si="1"/>
        <v>0</v>
      </c>
      <c r="AG10" s="240"/>
      <c r="AH10" s="240"/>
      <c r="AI10" s="212">
        <f t="shared" si="2"/>
        <v>0</v>
      </c>
      <c r="AJ10" s="240">
        <f t="shared" si="3"/>
        <v>0</v>
      </c>
      <c r="AK10" s="240">
        <f t="shared" si="3"/>
        <v>0</v>
      </c>
      <c r="AL10" s="212">
        <f t="shared" si="4"/>
        <v>0</v>
      </c>
      <c r="AM10" s="240"/>
      <c r="AN10" s="240"/>
      <c r="AO10" s="240"/>
      <c r="AP10" s="236" t="s">
        <v>511</v>
      </c>
      <c r="AQ10" s="244" t="s">
        <v>512</v>
      </c>
    </row>
    <row r="11" spans="1:49" ht="30.75" customHeight="1" x14ac:dyDescent="0.15">
      <c r="A11" s="235" t="s">
        <v>1121</v>
      </c>
      <c r="B11" s="235" t="s">
        <v>1122</v>
      </c>
      <c r="C11" s="235" t="s">
        <v>1131</v>
      </c>
      <c r="D11" s="236" t="s">
        <v>1132</v>
      </c>
      <c r="E11" s="236" t="s">
        <v>299</v>
      </c>
      <c r="F11" s="236"/>
      <c r="G11" s="236"/>
      <c r="H11" s="236"/>
      <c r="I11" s="236"/>
      <c r="J11" s="236" t="s">
        <v>299</v>
      </c>
      <c r="K11" s="236" t="s">
        <v>314</v>
      </c>
      <c r="L11" s="236"/>
      <c r="M11" s="238" t="s">
        <v>402</v>
      </c>
      <c r="N11" s="236" t="s">
        <v>494</v>
      </c>
      <c r="O11" s="236" t="s">
        <v>609</v>
      </c>
      <c r="P11" s="236" t="s">
        <v>649</v>
      </c>
      <c r="Q11" s="236">
        <v>1</v>
      </c>
      <c r="R11" s="236" t="s">
        <v>540</v>
      </c>
      <c r="S11" s="236" t="s">
        <v>497</v>
      </c>
      <c r="T11" s="236" t="s">
        <v>508</v>
      </c>
      <c r="U11" s="236" t="s">
        <v>509</v>
      </c>
      <c r="V11" s="236" t="s">
        <v>509</v>
      </c>
      <c r="W11" s="239">
        <v>0</v>
      </c>
      <c r="X11" s="240">
        <v>100</v>
      </c>
      <c r="Y11" s="241">
        <f t="shared" si="0"/>
        <v>100</v>
      </c>
      <c r="Z11" s="240" t="s">
        <v>407</v>
      </c>
      <c r="AA11" s="240">
        <v>0</v>
      </c>
      <c r="AB11" s="240">
        <v>0</v>
      </c>
      <c r="AC11" s="240"/>
      <c r="AD11" s="240"/>
      <c r="AE11" s="240"/>
      <c r="AF11" s="243">
        <f t="shared" si="1"/>
        <v>0</v>
      </c>
      <c r="AG11" s="240"/>
      <c r="AH11" s="240"/>
      <c r="AI11" s="212">
        <f t="shared" si="2"/>
        <v>0</v>
      </c>
      <c r="AJ11" s="240">
        <f t="shared" si="3"/>
        <v>0</v>
      </c>
      <c r="AK11" s="240">
        <f t="shared" si="3"/>
        <v>0</v>
      </c>
      <c r="AL11" s="212">
        <f t="shared" si="4"/>
        <v>0</v>
      </c>
      <c r="AM11" s="240"/>
      <c r="AN11" s="240"/>
      <c r="AO11" s="240"/>
      <c r="AP11" s="236" t="s">
        <v>563</v>
      </c>
      <c r="AQ11" s="244" t="s">
        <v>598</v>
      </c>
    </row>
    <row r="12" spans="1:49" ht="30.75" customHeight="1" x14ac:dyDescent="0.15">
      <c r="A12" s="235" t="s">
        <v>1121</v>
      </c>
      <c r="B12" s="235" t="s">
        <v>1122</v>
      </c>
      <c r="C12" s="235" t="s">
        <v>1133</v>
      </c>
      <c r="D12" s="236" t="s">
        <v>1134</v>
      </c>
      <c r="E12" s="236" t="s">
        <v>249</v>
      </c>
      <c r="F12" s="236"/>
      <c r="G12" s="236" t="s">
        <v>249</v>
      </c>
      <c r="H12" s="236"/>
      <c r="I12" s="236"/>
      <c r="J12" s="236"/>
      <c r="K12" s="236" t="s">
        <v>314</v>
      </c>
      <c r="L12" s="236"/>
      <c r="M12" s="238" t="s">
        <v>506</v>
      </c>
      <c r="N12" s="236" t="s">
        <v>494</v>
      </c>
      <c r="O12" s="236" t="s">
        <v>404</v>
      </c>
      <c r="P12" s="236" t="s">
        <v>550</v>
      </c>
      <c r="Q12" s="236">
        <v>3</v>
      </c>
      <c r="R12" s="236" t="s">
        <v>1135</v>
      </c>
      <c r="S12" s="236" t="s">
        <v>497</v>
      </c>
      <c r="T12" s="236" t="s">
        <v>508</v>
      </c>
      <c r="U12" s="236" t="s">
        <v>509</v>
      </c>
      <c r="V12" s="236" t="s">
        <v>768</v>
      </c>
      <c r="W12" s="239">
        <v>222</v>
      </c>
      <c r="X12" s="240">
        <v>40</v>
      </c>
      <c r="Y12" s="241">
        <f t="shared" si="0"/>
        <v>262</v>
      </c>
      <c r="Z12" s="240" t="s">
        <v>515</v>
      </c>
      <c r="AA12" s="240">
        <v>1</v>
      </c>
      <c r="AB12" s="240">
        <v>34</v>
      </c>
      <c r="AC12" s="240"/>
      <c r="AD12" s="240"/>
      <c r="AE12" s="240"/>
      <c r="AF12" s="243">
        <f t="shared" si="1"/>
        <v>0</v>
      </c>
      <c r="AG12" s="240"/>
      <c r="AH12" s="240"/>
      <c r="AI12" s="212">
        <f t="shared" si="2"/>
        <v>0</v>
      </c>
      <c r="AJ12" s="240">
        <f t="shared" si="3"/>
        <v>0</v>
      </c>
      <c r="AK12" s="240">
        <f t="shared" si="3"/>
        <v>0</v>
      </c>
      <c r="AL12" s="212">
        <f t="shared" si="4"/>
        <v>0</v>
      </c>
      <c r="AM12" s="240"/>
      <c r="AN12" s="240"/>
      <c r="AO12" s="240"/>
      <c r="AP12" s="236" t="s">
        <v>511</v>
      </c>
      <c r="AQ12" s="244" t="s">
        <v>512</v>
      </c>
    </row>
    <row r="13" spans="1:49" ht="30.75" customHeight="1" x14ac:dyDescent="0.15">
      <c r="A13" s="235" t="s">
        <v>1121</v>
      </c>
      <c r="B13" s="235" t="s">
        <v>1122</v>
      </c>
      <c r="C13" s="235" t="s">
        <v>1136</v>
      </c>
      <c r="D13" s="236" t="s">
        <v>1137</v>
      </c>
      <c r="E13" s="236" t="s">
        <v>299</v>
      </c>
      <c r="F13" s="236"/>
      <c r="G13" s="236"/>
      <c r="H13" s="236"/>
      <c r="I13" s="236"/>
      <c r="J13" s="236" t="s">
        <v>299</v>
      </c>
      <c r="K13" s="236" t="s">
        <v>314</v>
      </c>
      <c r="L13" s="236"/>
      <c r="M13" s="238" t="s">
        <v>402</v>
      </c>
      <c r="N13" s="236" t="s">
        <v>494</v>
      </c>
      <c r="O13" s="236" t="s">
        <v>684</v>
      </c>
      <c r="P13" s="236" t="s">
        <v>629</v>
      </c>
      <c r="Q13" s="236">
        <v>1</v>
      </c>
      <c r="R13" s="236" t="s">
        <v>1138</v>
      </c>
      <c r="S13" s="236" t="s">
        <v>497</v>
      </c>
      <c r="T13" s="236" t="s">
        <v>508</v>
      </c>
      <c r="U13" s="236" t="s">
        <v>509</v>
      </c>
      <c r="V13" s="236" t="s">
        <v>509</v>
      </c>
      <c r="W13" s="245">
        <v>0</v>
      </c>
      <c r="X13" s="236">
        <v>30</v>
      </c>
      <c r="Y13" s="241">
        <f t="shared" si="0"/>
        <v>30</v>
      </c>
      <c r="Z13" s="240" t="s">
        <v>407</v>
      </c>
      <c r="AA13" s="240">
        <v>0</v>
      </c>
      <c r="AB13" s="240">
        <v>0</v>
      </c>
      <c r="AC13" s="240"/>
      <c r="AD13" s="240"/>
      <c r="AE13" s="240"/>
      <c r="AF13" s="243">
        <f t="shared" si="1"/>
        <v>0</v>
      </c>
      <c r="AG13" s="240"/>
      <c r="AH13" s="240"/>
      <c r="AI13" s="212">
        <f t="shared" si="2"/>
        <v>0</v>
      </c>
      <c r="AJ13" s="240">
        <f t="shared" si="3"/>
        <v>0</v>
      </c>
      <c r="AK13" s="240">
        <f t="shared" si="3"/>
        <v>0</v>
      </c>
      <c r="AL13" s="212">
        <f t="shared" si="4"/>
        <v>0</v>
      </c>
      <c r="AM13" s="240"/>
      <c r="AN13" s="240"/>
      <c r="AO13" s="240"/>
      <c r="AP13" s="236" t="s">
        <v>563</v>
      </c>
      <c r="AQ13" s="244" t="s">
        <v>598</v>
      </c>
    </row>
    <row r="14" spans="1:49" ht="30.75" customHeight="1" x14ac:dyDescent="0.15">
      <c r="A14" s="235" t="s">
        <v>1121</v>
      </c>
      <c r="B14" s="235" t="s">
        <v>1122</v>
      </c>
      <c r="C14" s="235" t="s">
        <v>1139</v>
      </c>
      <c r="D14" s="236" t="s">
        <v>1140</v>
      </c>
      <c r="E14" s="236" t="s">
        <v>299</v>
      </c>
      <c r="F14" s="236"/>
      <c r="G14" s="236"/>
      <c r="H14" s="236"/>
      <c r="I14" s="236"/>
      <c r="J14" s="236" t="s">
        <v>299</v>
      </c>
      <c r="K14" s="236" t="s">
        <v>314</v>
      </c>
      <c r="L14" s="236"/>
      <c r="M14" s="238" t="s">
        <v>402</v>
      </c>
      <c r="N14" s="236" t="s">
        <v>494</v>
      </c>
      <c r="O14" s="236" t="s">
        <v>609</v>
      </c>
      <c r="P14" s="236" t="s">
        <v>405</v>
      </c>
      <c r="Q14" s="236">
        <v>1</v>
      </c>
      <c r="R14" s="236" t="s">
        <v>540</v>
      </c>
      <c r="S14" s="236" t="s">
        <v>497</v>
      </c>
      <c r="T14" s="236" t="s">
        <v>508</v>
      </c>
      <c r="U14" s="236" t="s">
        <v>509</v>
      </c>
      <c r="V14" s="236" t="s">
        <v>509</v>
      </c>
      <c r="W14" s="239">
        <v>0</v>
      </c>
      <c r="X14" s="240">
        <v>120</v>
      </c>
      <c r="Y14" s="241">
        <f t="shared" si="0"/>
        <v>120</v>
      </c>
      <c r="Z14" s="240" t="s">
        <v>407</v>
      </c>
      <c r="AA14" s="240">
        <v>0</v>
      </c>
      <c r="AB14" s="240">
        <v>0</v>
      </c>
      <c r="AC14" s="240"/>
      <c r="AD14" s="240"/>
      <c r="AE14" s="240"/>
      <c r="AF14" s="243">
        <f t="shared" si="1"/>
        <v>0</v>
      </c>
      <c r="AG14" s="240"/>
      <c r="AH14" s="240"/>
      <c r="AI14" s="212">
        <f t="shared" si="2"/>
        <v>0</v>
      </c>
      <c r="AJ14" s="240">
        <f t="shared" si="3"/>
        <v>0</v>
      </c>
      <c r="AK14" s="240">
        <f t="shared" si="3"/>
        <v>0</v>
      </c>
      <c r="AL14" s="212">
        <f t="shared" si="4"/>
        <v>0</v>
      </c>
      <c r="AM14" s="240"/>
      <c r="AN14" s="240"/>
      <c r="AO14" s="240"/>
      <c r="AP14" s="236" t="s">
        <v>563</v>
      </c>
      <c r="AQ14" s="244" t="s">
        <v>598</v>
      </c>
    </row>
    <row r="15" spans="1:49" ht="30.75" customHeight="1" x14ac:dyDescent="0.15">
      <c r="A15" s="235" t="s">
        <v>1121</v>
      </c>
      <c r="B15" s="235" t="s">
        <v>1122</v>
      </c>
      <c r="C15" s="235" t="s">
        <v>1141</v>
      </c>
      <c r="D15" s="236" t="s">
        <v>1142</v>
      </c>
      <c r="E15" s="236" t="s">
        <v>249</v>
      </c>
      <c r="F15" s="236"/>
      <c r="G15" s="236" t="s">
        <v>249</v>
      </c>
      <c r="H15" s="236"/>
      <c r="I15" s="236"/>
      <c r="J15" s="236"/>
      <c r="K15" s="236" t="s">
        <v>314</v>
      </c>
      <c r="L15" s="236"/>
      <c r="M15" s="238" t="s">
        <v>506</v>
      </c>
      <c r="N15" s="236" t="s">
        <v>494</v>
      </c>
      <c r="O15" s="236" t="s">
        <v>404</v>
      </c>
      <c r="P15" s="236" t="s">
        <v>495</v>
      </c>
      <c r="Q15" s="236">
        <v>3</v>
      </c>
      <c r="R15" s="236" t="s">
        <v>1143</v>
      </c>
      <c r="S15" s="236" t="s">
        <v>497</v>
      </c>
      <c r="T15" s="236" t="s">
        <v>508</v>
      </c>
      <c r="U15" s="236" t="s">
        <v>509</v>
      </c>
      <c r="V15" s="236" t="s">
        <v>794</v>
      </c>
      <c r="W15" s="239">
        <v>118</v>
      </c>
      <c r="X15" s="240">
        <v>14</v>
      </c>
      <c r="Y15" s="241">
        <f t="shared" si="0"/>
        <v>132</v>
      </c>
      <c r="Z15" s="240" t="s">
        <v>407</v>
      </c>
      <c r="AA15" s="240">
        <v>0</v>
      </c>
      <c r="AB15" s="240">
        <v>0</v>
      </c>
      <c r="AC15" s="240"/>
      <c r="AD15" s="240"/>
      <c r="AE15" s="240"/>
      <c r="AF15" s="243">
        <f t="shared" si="1"/>
        <v>0</v>
      </c>
      <c r="AG15" s="240"/>
      <c r="AH15" s="240"/>
      <c r="AI15" s="212">
        <f t="shared" si="2"/>
        <v>0</v>
      </c>
      <c r="AJ15" s="240">
        <f t="shared" si="3"/>
        <v>0</v>
      </c>
      <c r="AK15" s="240">
        <f t="shared" si="3"/>
        <v>0</v>
      </c>
      <c r="AL15" s="212">
        <f t="shared" si="4"/>
        <v>0</v>
      </c>
      <c r="AM15" s="240"/>
      <c r="AN15" s="240"/>
      <c r="AO15" s="240"/>
      <c r="AP15" s="236" t="s">
        <v>511</v>
      </c>
      <c r="AQ15" s="244" t="s">
        <v>512</v>
      </c>
    </row>
    <row r="16" spans="1:49" ht="30.75" customHeight="1" x14ac:dyDescent="0.15">
      <c r="A16" s="235" t="s">
        <v>1121</v>
      </c>
      <c r="B16" s="235" t="s">
        <v>1122</v>
      </c>
      <c r="C16" s="235" t="s">
        <v>1144</v>
      </c>
      <c r="D16" s="236" t="s">
        <v>1145</v>
      </c>
      <c r="E16" s="236" t="s">
        <v>240</v>
      </c>
      <c r="F16" s="237" t="s">
        <v>240</v>
      </c>
      <c r="G16" s="237"/>
      <c r="H16" s="237"/>
      <c r="I16" s="237"/>
      <c r="J16" s="237"/>
      <c r="K16" s="237"/>
      <c r="L16" s="237"/>
      <c r="M16" s="238" t="s">
        <v>402</v>
      </c>
      <c r="N16" s="236" t="s">
        <v>403</v>
      </c>
      <c r="O16" s="236" t="s">
        <v>404</v>
      </c>
      <c r="P16" s="236" t="s">
        <v>414</v>
      </c>
      <c r="Q16" s="236">
        <v>29</v>
      </c>
      <c r="R16" s="236"/>
      <c r="S16" s="236"/>
      <c r="T16" s="236"/>
      <c r="U16" s="236"/>
      <c r="V16" s="236"/>
      <c r="W16" s="239"/>
      <c r="X16" s="240"/>
      <c r="Y16" s="241">
        <f t="shared" si="0"/>
        <v>0</v>
      </c>
      <c r="Z16" s="240"/>
      <c r="AA16" s="240"/>
      <c r="AB16" s="240"/>
      <c r="AC16" s="240" t="s">
        <v>1125</v>
      </c>
      <c r="AD16" s="240">
        <v>0</v>
      </c>
      <c r="AE16" s="240">
        <v>0</v>
      </c>
      <c r="AF16" s="243">
        <f t="shared" si="1"/>
        <v>0</v>
      </c>
      <c r="AG16" s="240">
        <v>0</v>
      </c>
      <c r="AH16" s="240">
        <v>381</v>
      </c>
      <c r="AI16" s="212">
        <f t="shared" si="2"/>
        <v>381</v>
      </c>
      <c r="AJ16" s="240">
        <f t="shared" si="3"/>
        <v>0</v>
      </c>
      <c r="AK16" s="240">
        <f t="shared" si="3"/>
        <v>381</v>
      </c>
      <c r="AL16" s="212">
        <f t="shared" si="4"/>
        <v>381</v>
      </c>
      <c r="AM16" s="240" t="s">
        <v>407</v>
      </c>
      <c r="AN16" s="240">
        <v>0</v>
      </c>
      <c r="AO16" s="240">
        <v>0</v>
      </c>
      <c r="AP16" s="236" t="s">
        <v>408</v>
      </c>
      <c r="AQ16" s="244" t="s">
        <v>409</v>
      </c>
    </row>
    <row r="17" spans="1:43" ht="30.75" customHeight="1" x14ac:dyDescent="0.15">
      <c r="A17" s="235" t="s">
        <v>1121</v>
      </c>
      <c r="B17" s="235" t="s">
        <v>1122</v>
      </c>
      <c r="C17" s="235" t="s">
        <v>1146</v>
      </c>
      <c r="D17" s="236" t="s">
        <v>1147</v>
      </c>
      <c r="E17" s="236" t="s">
        <v>240</v>
      </c>
      <c r="F17" s="237" t="s">
        <v>240</v>
      </c>
      <c r="G17" s="237"/>
      <c r="H17" s="237"/>
      <c r="I17" s="237"/>
      <c r="J17" s="237"/>
      <c r="K17" s="237"/>
      <c r="L17" s="237" t="s">
        <v>318</v>
      </c>
      <c r="M17" s="238" t="s">
        <v>402</v>
      </c>
      <c r="N17" s="236" t="s">
        <v>494</v>
      </c>
      <c r="O17" s="236" t="s">
        <v>404</v>
      </c>
      <c r="P17" s="236" t="s">
        <v>495</v>
      </c>
      <c r="Q17" s="236">
        <v>3</v>
      </c>
      <c r="R17" s="236" t="s">
        <v>1148</v>
      </c>
      <c r="S17" s="236" t="s">
        <v>497</v>
      </c>
      <c r="T17" s="236" t="s">
        <v>573</v>
      </c>
      <c r="U17" s="236" t="s">
        <v>573</v>
      </c>
      <c r="V17" s="236" t="s">
        <v>573</v>
      </c>
      <c r="W17" s="239">
        <v>0</v>
      </c>
      <c r="X17" s="240">
        <v>750</v>
      </c>
      <c r="Y17" s="241">
        <f t="shared" si="0"/>
        <v>750</v>
      </c>
      <c r="Z17" s="240" t="s">
        <v>407</v>
      </c>
      <c r="AA17" s="240">
        <v>0</v>
      </c>
      <c r="AB17" s="240">
        <v>0</v>
      </c>
      <c r="AC17" s="240"/>
      <c r="AD17" s="240"/>
      <c r="AE17" s="240"/>
      <c r="AF17" s="243">
        <f t="shared" si="1"/>
        <v>0</v>
      </c>
      <c r="AG17" s="240"/>
      <c r="AH17" s="240"/>
      <c r="AI17" s="212">
        <f t="shared" si="2"/>
        <v>0</v>
      </c>
      <c r="AJ17" s="240">
        <f t="shared" si="3"/>
        <v>0</v>
      </c>
      <c r="AK17" s="240">
        <f t="shared" si="3"/>
        <v>0</v>
      </c>
      <c r="AL17" s="212">
        <f t="shared" si="4"/>
        <v>0</v>
      </c>
      <c r="AM17" s="240"/>
      <c r="AN17" s="240"/>
      <c r="AO17" s="240"/>
      <c r="AP17" s="236" t="s">
        <v>511</v>
      </c>
      <c r="AQ17" s="244" t="s">
        <v>512</v>
      </c>
    </row>
    <row r="18" spans="1:43" ht="30.75" customHeight="1" x14ac:dyDescent="0.15">
      <c r="A18" s="235" t="s">
        <v>1121</v>
      </c>
      <c r="B18" s="235" t="s">
        <v>1122</v>
      </c>
      <c r="C18" s="235" t="s">
        <v>1149</v>
      </c>
      <c r="D18" s="236" t="s">
        <v>1150</v>
      </c>
      <c r="E18" s="236" t="s">
        <v>249</v>
      </c>
      <c r="F18" s="236"/>
      <c r="G18" s="236" t="s">
        <v>249</v>
      </c>
      <c r="H18" s="236"/>
      <c r="I18" s="236"/>
      <c r="J18" s="236"/>
      <c r="K18" s="236" t="s">
        <v>314</v>
      </c>
      <c r="L18" s="236"/>
      <c r="M18" s="238" t="s">
        <v>506</v>
      </c>
      <c r="N18" s="236" t="s">
        <v>494</v>
      </c>
      <c r="O18" s="236" t="s">
        <v>404</v>
      </c>
      <c r="P18" s="236" t="s">
        <v>495</v>
      </c>
      <c r="Q18" s="236">
        <v>3</v>
      </c>
      <c r="R18" s="236" t="s">
        <v>540</v>
      </c>
      <c r="S18" s="236" t="s">
        <v>497</v>
      </c>
      <c r="T18" s="236" t="s">
        <v>508</v>
      </c>
      <c r="U18" s="236" t="s">
        <v>509</v>
      </c>
      <c r="V18" s="236" t="s">
        <v>509</v>
      </c>
      <c r="W18" s="239">
        <v>58</v>
      </c>
      <c r="X18" s="240">
        <v>136</v>
      </c>
      <c r="Y18" s="241">
        <f t="shared" si="0"/>
        <v>194</v>
      </c>
      <c r="Z18" s="240" t="s">
        <v>515</v>
      </c>
      <c r="AA18" s="240">
        <v>1</v>
      </c>
      <c r="AB18" s="240">
        <v>32</v>
      </c>
      <c r="AC18" s="240"/>
      <c r="AD18" s="240"/>
      <c r="AE18" s="240"/>
      <c r="AF18" s="243">
        <f t="shared" si="1"/>
        <v>0</v>
      </c>
      <c r="AG18" s="240"/>
      <c r="AH18" s="240"/>
      <c r="AI18" s="212">
        <f t="shared" si="2"/>
        <v>0</v>
      </c>
      <c r="AJ18" s="240">
        <f t="shared" si="3"/>
        <v>0</v>
      </c>
      <c r="AK18" s="240">
        <f t="shared" si="3"/>
        <v>0</v>
      </c>
      <c r="AL18" s="212">
        <f t="shared" si="4"/>
        <v>0</v>
      </c>
      <c r="AM18" s="240"/>
      <c r="AN18" s="240"/>
      <c r="AO18" s="240"/>
      <c r="AP18" s="236" t="s">
        <v>511</v>
      </c>
      <c r="AQ18" s="244" t="s">
        <v>512</v>
      </c>
    </row>
    <row r="19" spans="1:43" ht="30.75" customHeight="1" x14ac:dyDescent="0.15">
      <c r="A19" s="235" t="s">
        <v>1121</v>
      </c>
      <c r="B19" s="235" t="s">
        <v>1122</v>
      </c>
      <c r="C19" s="235" t="s">
        <v>1131</v>
      </c>
      <c r="D19" s="236" t="s">
        <v>1151</v>
      </c>
      <c r="E19" s="236" t="s">
        <v>240</v>
      </c>
      <c r="F19" s="237" t="s">
        <v>240</v>
      </c>
      <c r="G19" s="237"/>
      <c r="H19" s="237"/>
      <c r="I19" s="237"/>
      <c r="J19" s="237"/>
      <c r="K19" s="236" t="s">
        <v>314</v>
      </c>
      <c r="L19" s="237"/>
      <c r="M19" s="238" t="s">
        <v>402</v>
      </c>
      <c r="N19" s="236" t="s">
        <v>494</v>
      </c>
      <c r="O19" s="236" t="s">
        <v>404</v>
      </c>
      <c r="P19" s="236" t="s">
        <v>495</v>
      </c>
      <c r="Q19" s="236">
        <v>1</v>
      </c>
      <c r="R19" s="236" t="s">
        <v>1152</v>
      </c>
      <c r="S19" s="236" t="s">
        <v>497</v>
      </c>
      <c r="T19" s="236" t="s">
        <v>508</v>
      </c>
      <c r="U19" s="236" t="s">
        <v>509</v>
      </c>
      <c r="V19" s="236" t="s">
        <v>701</v>
      </c>
      <c r="W19" s="239">
        <v>0</v>
      </c>
      <c r="X19" s="240">
        <v>300</v>
      </c>
      <c r="Y19" s="241">
        <f t="shared" si="0"/>
        <v>300</v>
      </c>
      <c r="Z19" s="240" t="s">
        <v>407</v>
      </c>
      <c r="AA19" s="240">
        <v>0</v>
      </c>
      <c r="AB19" s="240">
        <v>0</v>
      </c>
      <c r="AC19" s="240"/>
      <c r="AD19" s="240"/>
      <c r="AE19" s="240"/>
      <c r="AF19" s="243">
        <f t="shared" si="1"/>
        <v>0</v>
      </c>
      <c r="AG19" s="240"/>
      <c r="AH19" s="240"/>
      <c r="AI19" s="212">
        <f t="shared" si="2"/>
        <v>0</v>
      </c>
      <c r="AJ19" s="240">
        <f t="shared" si="3"/>
        <v>0</v>
      </c>
      <c r="AK19" s="240">
        <f>AE19+AH19</f>
        <v>0</v>
      </c>
      <c r="AL19" s="212">
        <f t="shared" si="4"/>
        <v>0</v>
      </c>
      <c r="AM19" s="240"/>
      <c r="AN19" s="240"/>
      <c r="AO19" s="240"/>
      <c r="AP19" s="236" t="s">
        <v>501</v>
      </c>
      <c r="AQ19" s="244" t="s">
        <v>502</v>
      </c>
    </row>
    <row r="20" spans="1:43" ht="30.75" customHeight="1" x14ac:dyDescent="0.15">
      <c r="A20" s="235" t="s">
        <v>1121</v>
      </c>
      <c r="B20" s="235" t="s">
        <v>1122</v>
      </c>
      <c r="C20" s="235" t="s">
        <v>1153</v>
      </c>
      <c r="D20" s="236" t="s">
        <v>1151</v>
      </c>
      <c r="E20" s="236" t="s">
        <v>249</v>
      </c>
      <c r="F20" s="236"/>
      <c r="G20" s="236" t="s">
        <v>249</v>
      </c>
      <c r="H20" s="236"/>
      <c r="I20" s="236"/>
      <c r="J20" s="236"/>
      <c r="K20" s="236" t="s">
        <v>314</v>
      </c>
      <c r="L20" s="236"/>
      <c r="M20" s="238" t="s">
        <v>506</v>
      </c>
      <c r="N20" s="236" t="s">
        <v>494</v>
      </c>
      <c r="O20" s="236" t="s">
        <v>404</v>
      </c>
      <c r="P20" s="236" t="s">
        <v>495</v>
      </c>
      <c r="Q20" s="236">
        <v>2</v>
      </c>
      <c r="R20" s="236" t="s">
        <v>1135</v>
      </c>
      <c r="S20" s="236" t="s">
        <v>497</v>
      </c>
      <c r="T20" s="236" t="s">
        <v>508</v>
      </c>
      <c r="U20" s="236" t="s">
        <v>509</v>
      </c>
      <c r="V20" s="236" t="s">
        <v>768</v>
      </c>
      <c r="W20" s="239">
        <v>41</v>
      </c>
      <c r="X20" s="240">
        <v>43</v>
      </c>
      <c r="Y20" s="241">
        <f t="shared" si="0"/>
        <v>84</v>
      </c>
      <c r="Z20" s="240" t="s">
        <v>407</v>
      </c>
      <c r="AA20" s="240">
        <v>0</v>
      </c>
      <c r="AB20" s="240">
        <v>0</v>
      </c>
      <c r="AC20" s="240"/>
      <c r="AD20" s="240"/>
      <c r="AE20" s="240"/>
      <c r="AF20" s="243">
        <f t="shared" si="1"/>
        <v>0</v>
      </c>
      <c r="AG20" s="240"/>
      <c r="AH20" s="240"/>
      <c r="AI20" s="212">
        <f t="shared" si="2"/>
        <v>0</v>
      </c>
      <c r="AJ20" s="240">
        <f t="shared" si="3"/>
        <v>0</v>
      </c>
      <c r="AK20" s="240">
        <f t="shared" si="3"/>
        <v>0</v>
      </c>
      <c r="AL20" s="212">
        <f t="shared" si="4"/>
        <v>0</v>
      </c>
      <c r="AM20" s="240"/>
      <c r="AN20" s="240"/>
      <c r="AO20" s="240"/>
      <c r="AP20" s="236" t="s">
        <v>511</v>
      </c>
      <c r="AQ20" s="244" t="s">
        <v>512</v>
      </c>
    </row>
    <row r="21" spans="1:43" ht="30.75" customHeight="1" x14ac:dyDescent="0.25">
      <c r="A21" s="235" t="s">
        <v>1121</v>
      </c>
      <c r="B21" s="235" t="s">
        <v>1122</v>
      </c>
      <c r="C21" s="235" t="s">
        <v>1154</v>
      </c>
      <c r="D21" s="236" t="s">
        <v>1155</v>
      </c>
      <c r="E21" s="236" t="s">
        <v>1156</v>
      </c>
      <c r="F21" s="237" t="s">
        <v>240</v>
      </c>
      <c r="G21" s="237"/>
      <c r="H21" s="246" t="s">
        <v>264</v>
      </c>
      <c r="I21" s="246"/>
      <c r="J21" s="246"/>
      <c r="K21" s="246"/>
      <c r="L21" s="237" t="s">
        <v>318</v>
      </c>
      <c r="M21" s="238" t="s">
        <v>402</v>
      </c>
      <c r="N21" s="236" t="s">
        <v>494</v>
      </c>
      <c r="O21" s="236" t="s">
        <v>404</v>
      </c>
      <c r="P21" s="236" t="s">
        <v>495</v>
      </c>
      <c r="Q21" s="236">
        <v>3</v>
      </c>
      <c r="R21" s="236" t="s">
        <v>1157</v>
      </c>
      <c r="S21" s="236" t="s">
        <v>497</v>
      </c>
      <c r="T21" s="236" t="s">
        <v>605</v>
      </c>
      <c r="U21" s="236" t="s">
        <v>596</v>
      </c>
      <c r="V21" s="236" t="s">
        <v>826</v>
      </c>
      <c r="W21" s="239">
        <v>0</v>
      </c>
      <c r="X21" s="240">
        <v>600</v>
      </c>
      <c r="Y21" s="241">
        <f t="shared" si="0"/>
        <v>600</v>
      </c>
      <c r="Z21" s="240" t="s">
        <v>407</v>
      </c>
      <c r="AA21" s="240">
        <v>0</v>
      </c>
      <c r="AB21" s="240">
        <v>0</v>
      </c>
      <c r="AC21" s="240"/>
      <c r="AD21" s="240"/>
      <c r="AE21" s="240"/>
      <c r="AF21" s="243">
        <f t="shared" si="1"/>
        <v>0</v>
      </c>
      <c r="AG21" s="240"/>
      <c r="AH21" s="240"/>
      <c r="AI21" s="212">
        <f t="shared" si="2"/>
        <v>0</v>
      </c>
      <c r="AJ21" s="240">
        <f t="shared" si="3"/>
        <v>0</v>
      </c>
      <c r="AK21" s="240">
        <f t="shared" si="3"/>
        <v>0</v>
      </c>
      <c r="AL21" s="212">
        <f t="shared" si="4"/>
        <v>0</v>
      </c>
      <c r="AM21" s="240"/>
      <c r="AN21" s="240"/>
      <c r="AO21" s="240"/>
      <c r="AP21" s="236" t="s">
        <v>563</v>
      </c>
      <c r="AQ21" s="244" t="s">
        <v>502</v>
      </c>
    </row>
    <row r="22" spans="1:43" ht="30.75" customHeight="1" x14ac:dyDescent="0.25">
      <c r="A22" s="235" t="s">
        <v>1121</v>
      </c>
      <c r="B22" s="235" t="s">
        <v>1122</v>
      </c>
      <c r="C22" s="235" t="s">
        <v>1154</v>
      </c>
      <c r="D22" s="236" t="s">
        <v>1158</v>
      </c>
      <c r="E22" s="236" t="s">
        <v>1156</v>
      </c>
      <c r="F22" s="237" t="s">
        <v>240</v>
      </c>
      <c r="G22" s="237"/>
      <c r="H22" s="246" t="s">
        <v>264</v>
      </c>
      <c r="I22" s="246"/>
      <c r="J22" s="246"/>
      <c r="K22" s="246"/>
      <c r="L22" s="237" t="s">
        <v>318</v>
      </c>
      <c r="M22" s="238" t="s">
        <v>402</v>
      </c>
      <c r="N22" s="236" t="s">
        <v>494</v>
      </c>
      <c r="O22" s="236" t="s">
        <v>404</v>
      </c>
      <c r="P22" s="236" t="s">
        <v>495</v>
      </c>
      <c r="Q22" s="236">
        <v>3</v>
      </c>
      <c r="R22" s="236" t="s">
        <v>1159</v>
      </c>
      <c r="S22" s="236" t="s">
        <v>497</v>
      </c>
      <c r="T22" s="236" t="s">
        <v>569</v>
      </c>
      <c r="U22" s="236" t="s">
        <v>682</v>
      </c>
      <c r="V22" s="236" t="s">
        <v>597</v>
      </c>
      <c r="W22" s="239">
        <v>0</v>
      </c>
      <c r="X22" s="240">
        <v>554</v>
      </c>
      <c r="Y22" s="241">
        <f t="shared" si="0"/>
        <v>554</v>
      </c>
      <c r="Z22" s="240" t="s">
        <v>407</v>
      </c>
      <c r="AA22" s="240">
        <v>0</v>
      </c>
      <c r="AB22" s="240">
        <v>0</v>
      </c>
      <c r="AC22" s="240"/>
      <c r="AD22" s="240"/>
      <c r="AE22" s="240"/>
      <c r="AF22" s="243">
        <f t="shared" si="1"/>
        <v>0</v>
      </c>
      <c r="AG22" s="240"/>
      <c r="AH22" s="240"/>
      <c r="AI22" s="212">
        <f t="shared" si="2"/>
        <v>0</v>
      </c>
      <c r="AJ22" s="240">
        <f t="shared" si="3"/>
        <v>0</v>
      </c>
      <c r="AK22" s="240">
        <f t="shared" si="3"/>
        <v>0</v>
      </c>
      <c r="AL22" s="212">
        <f t="shared" si="4"/>
        <v>0</v>
      </c>
      <c r="AM22" s="240"/>
      <c r="AN22" s="240"/>
      <c r="AO22" s="240"/>
      <c r="AP22" s="236" t="s">
        <v>563</v>
      </c>
      <c r="AQ22" s="244" t="s">
        <v>502</v>
      </c>
    </row>
    <row r="23" spans="1:43" ht="30.75" customHeight="1" x14ac:dyDescent="0.15">
      <c r="A23" s="235" t="s">
        <v>1121</v>
      </c>
      <c r="B23" s="235" t="s">
        <v>1122</v>
      </c>
      <c r="C23" s="235" t="s">
        <v>1160</v>
      </c>
      <c r="D23" s="236" t="s">
        <v>1161</v>
      </c>
      <c r="E23" s="236" t="s">
        <v>249</v>
      </c>
      <c r="F23" s="236"/>
      <c r="G23" s="236" t="s">
        <v>249</v>
      </c>
      <c r="H23" s="236"/>
      <c r="I23" s="236"/>
      <c r="J23" s="236"/>
      <c r="K23" s="236" t="s">
        <v>314</v>
      </c>
      <c r="L23" s="236"/>
      <c r="M23" s="238" t="s">
        <v>506</v>
      </c>
      <c r="N23" s="236" t="s">
        <v>494</v>
      </c>
      <c r="O23" s="236" t="s">
        <v>404</v>
      </c>
      <c r="P23" s="236" t="s">
        <v>495</v>
      </c>
      <c r="Q23" s="236">
        <v>3</v>
      </c>
      <c r="R23" s="236" t="s">
        <v>540</v>
      </c>
      <c r="S23" s="236" t="s">
        <v>497</v>
      </c>
      <c r="T23" s="236" t="s">
        <v>508</v>
      </c>
      <c r="U23" s="236" t="s">
        <v>509</v>
      </c>
      <c r="V23" s="236" t="s">
        <v>509</v>
      </c>
      <c r="W23" s="239">
        <v>75</v>
      </c>
      <c r="X23" s="240">
        <v>18</v>
      </c>
      <c r="Y23" s="241">
        <f t="shared" si="0"/>
        <v>93</v>
      </c>
      <c r="Z23" s="240" t="s">
        <v>407</v>
      </c>
      <c r="AA23" s="240">
        <v>0</v>
      </c>
      <c r="AB23" s="240">
        <v>0</v>
      </c>
      <c r="AC23" s="240"/>
      <c r="AD23" s="240"/>
      <c r="AE23" s="240"/>
      <c r="AF23" s="243">
        <f t="shared" si="1"/>
        <v>0</v>
      </c>
      <c r="AG23" s="240"/>
      <c r="AH23" s="240"/>
      <c r="AI23" s="212">
        <f t="shared" si="2"/>
        <v>0</v>
      </c>
      <c r="AJ23" s="240">
        <f t="shared" si="3"/>
        <v>0</v>
      </c>
      <c r="AK23" s="240">
        <f t="shared" si="3"/>
        <v>0</v>
      </c>
      <c r="AL23" s="212">
        <f t="shared" si="4"/>
        <v>0</v>
      </c>
      <c r="AM23" s="240"/>
      <c r="AN23" s="240"/>
      <c r="AO23" s="240"/>
      <c r="AP23" s="236" t="s">
        <v>511</v>
      </c>
      <c r="AQ23" s="244" t="s">
        <v>512</v>
      </c>
    </row>
    <row r="24" spans="1:43" ht="48" customHeight="1" x14ac:dyDescent="0.15">
      <c r="A24" s="235" t="s">
        <v>1121</v>
      </c>
      <c r="B24" s="235" t="s">
        <v>1122</v>
      </c>
      <c r="C24" s="235" t="s">
        <v>1162</v>
      </c>
      <c r="D24" s="236" t="s">
        <v>1163</v>
      </c>
      <c r="E24" s="236" t="s">
        <v>299</v>
      </c>
      <c r="F24" s="236"/>
      <c r="G24" s="236"/>
      <c r="H24" s="236"/>
      <c r="I24" s="236"/>
      <c r="J24" s="236" t="s">
        <v>299</v>
      </c>
      <c r="K24" s="236" t="s">
        <v>314</v>
      </c>
      <c r="L24" s="236"/>
      <c r="M24" s="238" t="s">
        <v>402</v>
      </c>
      <c r="N24" s="236" t="s">
        <v>494</v>
      </c>
      <c r="O24" s="236" t="s">
        <v>609</v>
      </c>
      <c r="P24" s="236" t="s">
        <v>405</v>
      </c>
      <c r="Q24" s="236">
        <v>1</v>
      </c>
      <c r="R24" s="236" t="s">
        <v>1128</v>
      </c>
      <c r="S24" s="236" t="s">
        <v>497</v>
      </c>
      <c r="T24" s="236" t="s">
        <v>508</v>
      </c>
      <c r="U24" s="236" t="s">
        <v>509</v>
      </c>
      <c r="V24" s="236" t="s">
        <v>509</v>
      </c>
      <c r="W24" s="239">
        <v>0</v>
      </c>
      <c r="X24" s="240">
        <v>60</v>
      </c>
      <c r="Y24" s="241">
        <f t="shared" si="0"/>
        <v>60</v>
      </c>
      <c r="Z24" s="240" t="s">
        <v>407</v>
      </c>
      <c r="AA24" s="240">
        <v>0</v>
      </c>
      <c r="AB24" s="240">
        <v>0</v>
      </c>
      <c r="AC24" s="240"/>
      <c r="AD24" s="240"/>
      <c r="AE24" s="240"/>
      <c r="AF24" s="243">
        <f t="shared" si="1"/>
        <v>0</v>
      </c>
      <c r="AG24" s="240"/>
      <c r="AH24" s="240"/>
      <c r="AI24" s="212">
        <f t="shared" si="2"/>
        <v>0</v>
      </c>
      <c r="AJ24" s="240">
        <f t="shared" si="3"/>
        <v>0</v>
      </c>
      <c r="AK24" s="240">
        <f t="shared" si="3"/>
        <v>0</v>
      </c>
      <c r="AL24" s="212">
        <f t="shared" si="4"/>
        <v>0</v>
      </c>
      <c r="AM24" s="240"/>
      <c r="AN24" s="240"/>
      <c r="AO24" s="240"/>
      <c r="AP24" s="236" t="s">
        <v>563</v>
      </c>
      <c r="AQ24" s="244" t="s">
        <v>598</v>
      </c>
    </row>
    <row r="25" spans="1:43" ht="30.75" customHeight="1" x14ac:dyDescent="0.15">
      <c r="A25" s="235" t="s">
        <v>1121</v>
      </c>
      <c r="B25" s="235" t="s">
        <v>1122</v>
      </c>
      <c r="C25" s="235" t="s">
        <v>1164</v>
      </c>
      <c r="D25" s="236" t="s">
        <v>1165</v>
      </c>
      <c r="E25" s="236" t="s">
        <v>240</v>
      </c>
      <c r="F25" s="237" t="s">
        <v>240</v>
      </c>
      <c r="G25" s="237"/>
      <c r="H25" s="237"/>
      <c r="I25" s="237"/>
      <c r="J25" s="237"/>
      <c r="K25" s="237"/>
      <c r="L25" s="237"/>
      <c r="M25" s="238" t="s">
        <v>402</v>
      </c>
      <c r="N25" s="236" t="s">
        <v>403</v>
      </c>
      <c r="O25" s="236" t="s">
        <v>404</v>
      </c>
      <c r="P25" s="236" t="s">
        <v>414</v>
      </c>
      <c r="Q25" s="236">
        <v>24</v>
      </c>
      <c r="R25" s="236"/>
      <c r="S25" s="236"/>
      <c r="T25" s="236"/>
      <c r="U25" s="236"/>
      <c r="V25" s="236"/>
      <c r="W25" s="239"/>
      <c r="X25" s="240"/>
      <c r="Y25" s="241">
        <f t="shared" si="0"/>
        <v>0</v>
      </c>
      <c r="Z25" s="240"/>
      <c r="AA25" s="240"/>
      <c r="AB25" s="240"/>
      <c r="AC25" s="240" t="s">
        <v>1125</v>
      </c>
      <c r="AD25" s="240">
        <v>0</v>
      </c>
      <c r="AE25" s="240">
        <v>0</v>
      </c>
      <c r="AF25" s="243">
        <f t="shared" si="1"/>
        <v>0</v>
      </c>
      <c r="AG25" s="240">
        <v>0</v>
      </c>
      <c r="AH25" s="240">
        <v>278</v>
      </c>
      <c r="AI25" s="212">
        <f t="shared" si="2"/>
        <v>278</v>
      </c>
      <c r="AJ25" s="240">
        <f t="shared" si="3"/>
        <v>0</v>
      </c>
      <c r="AK25" s="240">
        <f t="shared" si="3"/>
        <v>278</v>
      </c>
      <c r="AL25" s="212">
        <f t="shared" si="4"/>
        <v>278</v>
      </c>
      <c r="AM25" s="240" t="s">
        <v>407</v>
      </c>
      <c r="AN25" s="240">
        <v>0</v>
      </c>
      <c r="AO25" s="240">
        <v>0</v>
      </c>
      <c r="AP25" s="236" t="s">
        <v>408</v>
      </c>
      <c r="AQ25" s="244" t="s">
        <v>409</v>
      </c>
    </row>
    <row r="26" spans="1:43" ht="30.75" customHeight="1" x14ac:dyDescent="0.15">
      <c r="A26" s="235" t="s">
        <v>1121</v>
      </c>
      <c r="B26" s="235" t="s">
        <v>1122</v>
      </c>
      <c r="C26" s="235" t="s">
        <v>1166</v>
      </c>
      <c r="D26" s="236" t="s">
        <v>1167</v>
      </c>
      <c r="E26" s="236" t="s">
        <v>240</v>
      </c>
      <c r="F26" s="237" t="s">
        <v>240</v>
      </c>
      <c r="G26" s="237"/>
      <c r="H26" s="237"/>
      <c r="I26" s="237"/>
      <c r="J26" s="237"/>
      <c r="K26" s="236" t="s">
        <v>314</v>
      </c>
      <c r="L26" s="237"/>
      <c r="M26" s="238" t="s">
        <v>402</v>
      </c>
      <c r="N26" s="236" t="s">
        <v>494</v>
      </c>
      <c r="O26" s="236" t="s">
        <v>404</v>
      </c>
      <c r="P26" s="236" t="s">
        <v>550</v>
      </c>
      <c r="Q26" s="236">
        <v>2</v>
      </c>
      <c r="R26" s="236" t="s">
        <v>1168</v>
      </c>
      <c r="S26" s="236" t="s">
        <v>497</v>
      </c>
      <c r="T26" s="236" t="s">
        <v>508</v>
      </c>
      <c r="U26" s="236" t="s">
        <v>509</v>
      </c>
      <c r="V26" s="236" t="s">
        <v>509</v>
      </c>
      <c r="W26" s="239">
        <v>0</v>
      </c>
      <c r="X26" s="240">
        <v>8000</v>
      </c>
      <c r="Y26" s="241">
        <f t="shared" si="0"/>
        <v>8000</v>
      </c>
      <c r="Z26" s="240" t="s">
        <v>407</v>
      </c>
      <c r="AA26" s="240">
        <v>0</v>
      </c>
      <c r="AB26" s="240">
        <v>0</v>
      </c>
      <c r="AC26" s="240"/>
      <c r="AD26" s="240"/>
      <c r="AE26" s="240"/>
      <c r="AF26" s="243">
        <f t="shared" si="1"/>
        <v>0</v>
      </c>
      <c r="AG26" s="240"/>
      <c r="AH26" s="240"/>
      <c r="AI26" s="212">
        <f t="shared" si="2"/>
        <v>0</v>
      </c>
      <c r="AJ26" s="240">
        <f t="shared" si="3"/>
        <v>0</v>
      </c>
      <c r="AK26" s="240">
        <f t="shared" si="3"/>
        <v>0</v>
      </c>
      <c r="AL26" s="212">
        <f t="shared" si="4"/>
        <v>0</v>
      </c>
      <c r="AM26" s="240"/>
      <c r="AN26" s="240"/>
      <c r="AO26" s="240"/>
      <c r="AP26" s="236" t="s">
        <v>501</v>
      </c>
      <c r="AQ26" s="244" t="s">
        <v>502</v>
      </c>
    </row>
    <row r="27" spans="1:43" ht="30.75" customHeight="1" x14ac:dyDescent="0.15">
      <c r="A27" s="235" t="s">
        <v>1121</v>
      </c>
      <c r="B27" s="235" t="s">
        <v>1122</v>
      </c>
      <c r="C27" s="235" t="s">
        <v>1139</v>
      </c>
      <c r="D27" s="236" t="s">
        <v>1169</v>
      </c>
      <c r="E27" s="236" t="s">
        <v>240</v>
      </c>
      <c r="F27" s="237" t="s">
        <v>240</v>
      </c>
      <c r="G27" s="237"/>
      <c r="H27" s="237"/>
      <c r="I27" s="237"/>
      <c r="J27" s="237"/>
      <c r="K27" s="236" t="s">
        <v>314</v>
      </c>
      <c r="L27" s="237"/>
      <c r="M27" s="238" t="s">
        <v>402</v>
      </c>
      <c r="N27" s="236" t="s">
        <v>494</v>
      </c>
      <c r="O27" s="236" t="s">
        <v>404</v>
      </c>
      <c r="P27" s="236" t="s">
        <v>495</v>
      </c>
      <c r="Q27" s="236">
        <v>1</v>
      </c>
      <c r="R27" s="236" t="s">
        <v>1170</v>
      </c>
      <c r="S27" s="236" t="s">
        <v>497</v>
      </c>
      <c r="T27" s="236" t="s">
        <v>508</v>
      </c>
      <c r="U27" s="236" t="s">
        <v>509</v>
      </c>
      <c r="V27" s="236" t="s">
        <v>699</v>
      </c>
      <c r="W27" s="239">
        <v>0</v>
      </c>
      <c r="X27" s="240">
        <v>250</v>
      </c>
      <c r="Y27" s="241">
        <f t="shared" si="0"/>
        <v>250</v>
      </c>
      <c r="Z27" s="240" t="s">
        <v>407</v>
      </c>
      <c r="AA27" s="240">
        <v>0</v>
      </c>
      <c r="AB27" s="240">
        <v>0</v>
      </c>
      <c r="AC27" s="240"/>
      <c r="AD27" s="240"/>
      <c r="AE27" s="240"/>
      <c r="AF27" s="243">
        <f t="shared" si="1"/>
        <v>0</v>
      </c>
      <c r="AG27" s="240"/>
      <c r="AH27" s="240"/>
      <c r="AI27" s="212">
        <f t="shared" si="2"/>
        <v>0</v>
      </c>
      <c r="AJ27" s="240">
        <f t="shared" si="3"/>
        <v>0</v>
      </c>
      <c r="AK27" s="240">
        <f t="shared" si="3"/>
        <v>0</v>
      </c>
      <c r="AL27" s="212">
        <f t="shared" si="4"/>
        <v>0</v>
      </c>
      <c r="AM27" s="240"/>
      <c r="AN27" s="240"/>
      <c r="AO27" s="240"/>
      <c r="AP27" s="236" t="s">
        <v>563</v>
      </c>
      <c r="AQ27" s="244" t="s">
        <v>502</v>
      </c>
    </row>
    <row r="28" spans="1:43" ht="30.75" customHeight="1" x14ac:dyDescent="0.15">
      <c r="A28" s="235" t="s">
        <v>1121</v>
      </c>
      <c r="B28" s="235" t="s">
        <v>1122</v>
      </c>
      <c r="C28" s="235" t="s">
        <v>1171</v>
      </c>
      <c r="D28" s="236" t="s">
        <v>1169</v>
      </c>
      <c r="E28" s="236" t="s">
        <v>240</v>
      </c>
      <c r="F28" s="237" t="s">
        <v>240</v>
      </c>
      <c r="G28" s="237"/>
      <c r="H28" s="237"/>
      <c r="I28" s="237"/>
      <c r="J28" s="237"/>
      <c r="K28" s="236" t="s">
        <v>314</v>
      </c>
      <c r="L28" s="237"/>
      <c r="M28" s="238" t="s">
        <v>402</v>
      </c>
      <c r="N28" s="236" t="s">
        <v>494</v>
      </c>
      <c r="O28" s="236" t="s">
        <v>404</v>
      </c>
      <c r="P28" s="236" t="s">
        <v>495</v>
      </c>
      <c r="Q28" s="236">
        <v>2</v>
      </c>
      <c r="R28" s="236" t="s">
        <v>1172</v>
      </c>
      <c r="S28" s="236" t="s">
        <v>497</v>
      </c>
      <c r="T28" s="236" t="s">
        <v>508</v>
      </c>
      <c r="U28" s="236" t="s">
        <v>650</v>
      </c>
      <c r="V28" s="236" t="s">
        <v>899</v>
      </c>
      <c r="W28" s="239">
        <v>0</v>
      </c>
      <c r="X28" s="240">
        <v>470</v>
      </c>
      <c r="Y28" s="241">
        <f t="shared" si="0"/>
        <v>470</v>
      </c>
      <c r="Z28" s="240" t="s">
        <v>407</v>
      </c>
      <c r="AA28" s="240">
        <v>0</v>
      </c>
      <c r="AB28" s="240">
        <v>0</v>
      </c>
      <c r="AC28" s="240"/>
      <c r="AD28" s="240"/>
      <c r="AE28" s="240"/>
      <c r="AF28" s="243">
        <f t="shared" si="1"/>
        <v>0</v>
      </c>
      <c r="AG28" s="240"/>
      <c r="AH28" s="240"/>
      <c r="AI28" s="212">
        <f t="shared" si="2"/>
        <v>0</v>
      </c>
      <c r="AJ28" s="240">
        <f t="shared" si="3"/>
        <v>0</v>
      </c>
      <c r="AK28" s="240">
        <f t="shared" si="3"/>
        <v>0</v>
      </c>
      <c r="AL28" s="212">
        <f t="shared" si="4"/>
        <v>0</v>
      </c>
      <c r="AM28" s="240"/>
      <c r="AN28" s="240"/>
      <c r="AO28" s="240"/>
      <c r="AP28" s="236" t="s">
        <v>563</v>
      </c>
      <c r="AQ28" s="244" t="s">
        <v>502</v>
      </c>
    </row>
    <row r="29" spans="1:43" ht="30.75" customHeight="1" x14ac:dyDescent="0.15">
      <c r="A29" s="235" t="s">
        <v>1121</v>
      </c>
      <c r="B29" s="235" t="s">
        <v>1122</v>
      </c>
      <c r="C29" s="235" t="s">
        <v>1173</v>
      </c>
      <c r="D29" s="236" t="s">
        <v>1174</v>
      </c>
      <c r="E29" s="236" t="s">
        <v>240</v>
      </c>
      <c r="F29" s="237" t="s">
        <v>240</v>
      </c>
      <c r="G29" s="237"/>
      <c r="H29" s="237"/>
      <c r="I29" s="237"/>
      <c r="J29" s="237"/>
      <c r="K29" s="237"/>
      <c r="L29" s="237"/>
      <c r="M29" s="238" t="s">
        <v>402</v>
      </c>
      <c r="N29" s="236" t="s">
        <v>403</v>
      </c>
      <c r="O29" s="236" t="s">
        <v>404</v>
      </c>
      <c r="P29" s="236" t="s">
        <v>414</v>
      </c>
      <c r="Q29" s="236">
        <v>17</v>
      </c>
      <c r="R29" s="236"/>
      <c r="S29" s="236"/>
      <c r="T29" s="236"/>
      <c r="U29" s="236"/>
      <c r="V29" s="236"/>
      <c r="W29" s="239"/>
      <c r="X29" s="240"/>
      <c r="Y29" s="241">
        <f t="shared" si="0"/>
        <v>0</v>
      </c>
      <c r="Z29" s="240"/>
      <c r="AA29" s="240"/>
      <c r="AB29" s="240"/>
      <c r="AC29" s="240" t="s">
        <v>1125</v>
      </c>
      <c r="AD29" s="240">
        <v>0</v>
      </c>
      <c r="AE29" s="240">
        <v>0</v>
      </c>
      <c r="AF29" s="243">
        <f t="shared" si="1"/>
        <v>0</v>
      </c>
      <c r="AG29" s="240">
        <v>0</v>
      </c>
      <c r="AH29" s="240">
        <v>278</v>
      </c>
      <c r="AI29" s="212">
        <f t="shared" si="2"/>
        <v>278</v>
      </c>
      <c r="AJ29" s="240">
        <f t="shared" si="3"/>
        <v>0</v>
      </c>
      <c r="AK29" s="240">
        <f t="shared" si="3"/>
        <v>278</v>
      </c>
      <c r="AL29" s="212">
        <f t="shared" si="4"/>
        <v>278</v>
      </c>
      <c r="AM29" s="240" t="s">
        <v>407</v>
      </c>
      <c r="AN29" s="240">
        <v>0</v>
      </c>
      <c r="AO29" s="240">
        <v>0</v>
      </c>
      <c r="AP29" s="236" t="s">
        <v>408</v>
      </c>
      <c r="AQ29" s="244" t="s">
        <v>409</v>
      </c>
    </row>
    <row r="30" spans="1:43" ht="30.75" customHeight="1" x14ac:dyDescent="0.15">
      <c r="A30" s="235" t="s">
        <v>1121</v>
      </c>
      <c r="B30" s="235" t="s">
        <v>1122</v>
      </c>
      <c r="C30" s="235" t="s">
        <v>1139</v>
      </c>
      <c r="D30" s="236" t="s">
        <v>1175</v>
      </c>
      <c r="E30" s="236" t="s">
        <v>240</v>
      </c>
      <c r="F30" s="237" t="s">
        <v>240</v>
      </c>
      <c r="G30" s="237"/>
      <c r="H30" s="237"/>
      <c r="I30" s="237"/>
      <c r="J30" s="237"/>
      <c r="K30" s="236" t="s">
        <v>314</v>
      </c>
      <c r="L30" s="237"/>
      <c r="M30" s="238" t="s">
        <v>402</v>
      </c>
      <c r="N30" s="236" t="s">
        <v>494</v>
      </c>
      <c r="O30" s="236" t="s">
        <v>404</v>
      </c>
      <c r="P30" s="236" t="s">
        <v>550</v>
      </c>
      <c r="Q30" s="236">
        <v>1</v>
      </c>
      <c r="R30" s="236" t="s">
        <v>1176</v>
      </c>
      <c r="S30" s="236" t="s">
        <v>497</v>
      </c>
      <c r="T30" s="236" t="s">
        <v>508</v>
      </c>
      <c r="U30" s="236" t="s">
        <v>509</v>
      </c>
      <c r="V30" s="236" t="s">
        <v>699</v>
      </c>
      <c r="W30" s="239">
        <v>0</v>
      </c>
      <c r="X30" s="240">
        <v>40</v>
      </c>
      <c r="Y30" s="241">
        <f t="shared" si="0"/>
        <v>40</v>
      </c>
      <c r="Z30" s="240" t="s">
        <v>407</v>
      </c>
      <c r="AA30" s="240">
        <v>0</v>
      </c>
      <c r="AB30" s="240">
        <v>0</v>
      </c>
      <c r="AC30" s="240"/>
      <c r="AD30" s="240"/>
      <c r="AE30" s="240"/>
      <c r="AF30" s="243">
        <f t="shared" si="1"/>
        <v>0</v>
      </c>
      <c r="AG30" s="240"/>
      <c r="AH30" s="240"/>
      <c r="AI30" s="212">
        <f t="shared" si="2"/>
        <v>0</v>
      </c>
      <c r="AJ30" s="240">
        <f t="shared" si="3"/>
        <v>0</v>
      </c>
      <c r="AK30" s="240">
        <f t="shared" si="3"/>
        <v>0</v>
      </c>
      <c r="AL30" s="212">
        <f t="shared" si="4"/>
        <v>0</v>
      </c>
      <c r="AM30" s="240"/>
      <c r="AN30" s="240"/>
      <c r="AO30" s="240"/>
      <c r="AP30" s="236" t="s">
        <v>501</v>
      </c>
      <c r="AQ30" s="244" t="s">
        <v>502</v>
      </c>
    </row>
    <row r="31" spans="1:43" ht="30.75" customHeight="1" x14ac:dyDescent="0.15">
      <c r="A31" s="235" t="s">
        <v>1121</v>
      </c>
      <c r="B31" s="235" t="s">
        <v>1122</v>
      </c>
      <c r="C31" s="235" t="s">
        <v>1139</v>
      </c>
      <c r="D31" s="236" t="s">
        <v>1175</v>
      </c>
      <c r="E31" s="236" t="s">
        <v>240</v>
      </c>
      <c r="F31" s="237" t="s">
        <v>240</v>
      </c>
      <c r="G31" s="237"/>
      <c r="H31" s="237"/>
      <c r="I31" s="237"/>
      <c r="J31" s="237"/>
      <c r="K31" s="236" t="s">
        <v>314</v>
      </c>
      <c r="L31" s="237"/>
      <c r="M31" s="238" t="s">
        <v>402</v>
      </c>
      <c r="N31" s="236" t="s">
        <v>494</v>
      </c>
      <c r="O31" s="236" t="s">
        <v>404</v>
      </c>
      <c r="P31" s="236" t="s">
        <v>550</v>
      </c>
      <c r="Q31" s="236">
        <v>1</v>
      </c>
      <c r="R31" s="236" t="s">
        <v>1177</v>
      </c>
      <c r="S31" s="236" t="s">
        <v>497</v>
      </c>
      <c r="T31" s="236" t="s">
        <v>508</v>
      </c>
      <c r="U31" s="236" t="s">
        <v>509</v>
      </c>
      <c r="V31" s="236" t="s">
        <v>699</v>
      </c>
      <c r="W31" s="239">
        <v>0</v>
      </c>
      <c r="X31" s="240">
        <v>40</v>
      </c>
      <c r="Y31" s="241">
        <f t="shared" si="0"/>
        <v>40</v>
      </c>
      <c r="Z31" s="240" t="s">
        <v>407</v>
      </c>
      <c r="AA31" s="240">
        <v>0</v>
      </c>
      <c r="AB31" s="240">
        <v>0</v>
      </c>
      <c r="AC31" s="240"/>
      <c r="AD31" s="240"/>
      <c r="AE31" s="240"/>
      <c r="AF31" s="243">
        <f t="shared" si="1"/>
        <v>0</v>
      </c>
      <c r="AG31" s="240"/>
      <c r="AH31" s="240"/>
      <c r="AI31" s="212">
        <f t="shared" si="2"/>
        <v>0</v>
      </c>
      <c r="AJ31" s="240">
        <f t="shared" si="3"/>
        <v>0</v>
      </c>
      <c r="AK31" s="240">
        <f t="shared" si="3"/>
        <v>0</v>
      </c>
      <c r="AL31" s="212">
        <f t="shared" si="4"/>
        <v>0</v>
      </c>
      <c r="AM31" s="240"/>
      <c r="AN31" s="240"/>
      <c r="AO31" s="240"/>
      <c r="AP31" s="236" t="s">
        <v>501</v>
      </c>
      <c r="AQ31" s="244" t="s">
        <v>502</v>
      </c>
    </row>
    <row r="32" spans="1:43" ht="30.75" customHeight="1" x14ac:dyDescent="0.15">
      <c r="A32" s="235" t="s">
        <v>1121</v>
      </c>
      <c r="B32" s="235" t="s">
        <v>1122</v>
      </c>
      <c r="C32" s="235" t="s">
        <v>1139</v>
      </c>
      <c r="D32" s="236" t="s">
        <v>1175</v>
      </c>
      <c r="E32" s="236" t="s">
        <v>240</v>
      </c>
      <c r="F32" s="237" t="s">
        <v>240</v>
      </c>
      <c r="G32" s="237"/>
      <c r="H32" s="237"/>
      <c r="I32" s="237"/>
      <c r="J32" s="237"/>
      <c r="K32" s="236" t="s">
        <v>314</v>
      </c>
      <c r="L32" s="237"/>
      <c r="M32" s="238" t="s">
        <v>402</v>
      </c>
      <c r="N32" s="236" t="s">
        <v>494</v>
      </c>
      <c r="O32" s="236" t="s">
        <v>404</v>
      </c>
      <c r="P32" s="236" t="s">
        <v>550</v>
      </c>
      <c r="Q32" s="236">
        <v>1</v>
      </c>
      <c r="R32" s="236" t="s">
        <v>1178</v>
      </c>
      <c r="S32" s="236" t="s">
        <v>497</v>
      </c>
      <c r="T32" s="236" t="s">
        <v>508</v>
      </c>
      <c r="U32" s="236" t="s">
        <v>509</v>
      </c>
      <c r="V32" s="236" t="s">
        <v>699</v>
      </c>
      <c r="W32" s="239">
        <v>0</v>
      </c>
      <c r="X32" s="240">
        <v>40</v>
      </c>
      <c r="Y32" s="241">
        <f t="shared" si="0"/>
        <v>40</v>
      </c>
      <c r="Z32" s="240" t="s">
        <v>407</v>
      </c>
      <c r="AA32" s="240">
        <v>0</v>
      </c>
      <c r="AB32" s="240">
        <v>0</v>
      </c>
      <c r="AC32" s="240"/>
      <c r="AD32" s="240"/>
      <c r="AE32" s="240"/>
      <c r="AF32" s="243">
        <f t="shared" si="1"/>
        <v>0</v>
      </c>
      <c r="AG32" s="240"/>
      <c r="AH32" s="240"/>
      <c r="AI32" s="212">
        <f t="shared" si="2"/>
        <v>0</v>
      </c>
      <c r="AJ32" s="240">
        <f t="shared" si="3"/>
        <v>0</v>
      </c>
      <c r="AK32" s="240">
        <f t="shared" si="3"/>
        <v>0</v>
      </c>
      <c r="AL32" s="212">
        <f t="shared" si="4"/>
        <v>0</v>
      </c>
      <c r="AM32" s="240"/>
      <c r="AN32" s="240"/>
      <c r="AO32" s="240"/>
      <c r="AP32" s="236" t="s">
        <v>501</v>
      </c>
      <c r="AQ32" s="244" t="s">
        <v>502</v>
      </c>
    </row>
    <row r="33" spans="1:43" ht="30.75" customHeight="1" x14ac:dyDescent="0.15">
      <c r="A33" s="235" t="s">
        <v>1121</v>
      </c>
      <c r="B33" s="235" t="s">
        <v>1122</v>
      </c>
      <c r="C33" s="235" t="s">
        <v>1179</v>
      </c>
      <c r="D33" s="236" t="s">
        <v>1175</v>
      </c>
      <c r="E33" s="236" t="s">
        <v>240</v>
      </c>
      <c r="F33" s="237" t="s">
        <v>240</v>
      </c>
      <c r="G33" s="237"/>
      <c r="H33" s="237"/>
      <c r="I33" s="237"/>
      <c r="J33" s="237"/>
      <c r="K33" s="236" t="s">
        <v>314</v>
      </c>
      <c r="L33" s="237"/>
      <c r="M33" s="238" t="s">
        <v>402</v>
      </c>
      <c r="N33" s="236" t="s">
        <v>494</v>
      </c>
      <c r="O33" s="236" t="s">
        <v>404</v>
      </c>
      <c r="P33" s="236" t="s">
        <v>550</v>
      </c>
      <c r="Q33" s="236">
        <v>1</v>
      </c>
      <c r="R33" s="236" t="s">
        <v>1180</v>
      </c>
      <c r="S33" s="236" t="s">
        <v>497</v>
      </c>
      <c r="T33" s="236" t="s">
        <v>508</v>
      </c>
      <c r="U33" s="236" t="s">
        <v>509</v>
      </c>
      <c r="V33" s="236" t="s">
        <v>928</v>
      </c>
      <c r="W33" s="239">
        <v>0</v>
      </c>
      <c r="X33" s="240">
        <v>33</v>
      </c>
      <c r="Y33" s="241">
        <f t="shared" si="0"/>
        <v>33</v>
      </c>
      <c r="Z33" s="240" t="s">
        <v>407</v>
      </c>
      <c r="AA33" s="240">
        <v>0</v>
      </c>
      <c r="AB33" s="240">
        <v>0</v>
      </c>
      <c r="AC33" s="240"/>
      <c r="AD33" s="240"/>
      <c r="AE33" s="240"/>
      <c r="AF33" s="243">
        <f t="shared" si="1"/>
        <v>0</v>
      </c>
      <c r="AG33" s="240"/>
      <c r="AH33" s="240"/>
      <c r="AI33" s="212">
        <f t="shared" si="2"/>
        <v>0</v>
      </c>
      <c r="AJ33" s="240">
        <f t="shared" si="3"/>
        <v>0</v>
      </c>
      <c r="AK33" s="240">
        <f t="shared" si="3"/>
        <v>0</v>
      </c>
      <c r="AL33" s="212">
        <f t="shared" si="4"/>
        <v>0</v>
      </c>
      <c r="AM33" s="240"/>
      <c r="AN33" s="240"/>
      <c r="AO33" s="240"/>
      <c r="AP33" s="236" t="s">
        <v>501</v>
      </c>
      <c r="AQ33" s="244" t="s">
        <v>502</v>
      </c>
    </row>
    <row r="34" spans="1:43" ht="30.75" customHeight="1" x14ac:dyDescent="0.15">
      <c r="A34" s="235" t="s">
        <v>1121</v>
      </c>
      <c r="B34" s="235" t="s">
        <v>1122</v>
      </c>
      <c r="C34" s="235" t="s">
        <v>1179</v>
      </c>
      <c r="D34" s="236" t="s">
        <v>1175</v>
      </c>
      <c r="E34" s="236" t="s">
        <v>240</v>
      </c>
      <c r="F34" s="237" t="s">
        <v>240</v>
      </c>
      <c r="G34" s="237"/>
      <c r="H34" s="237"/>
      <c r="I34" s="237"/>
      <c r="J34" s="237"/>
      <c r="K34" s="236" t="s">
        <v>314</v>
      </c>
      <c r="L34" s="237"/>
      <c r="M34" s="238" t="s">
        <v>402</v>
      </c>
      <c r="N34" s="236" t="s">
        <v>494</v>
      </c>
      <c r="O34" s="236" t="s">
        <v>404</v>
      </c>
      <c r="P34" s="236" t="s">
        <v>550</v>
      </c>
      <c r="Q34" s="236">
        <v>1</v>
      </c>
      <c r="R34" s="236" t="s">
        <v>1181</v>
      </c>
      <c r="S34" s="236" t="s">
        <v>497</v>
      </c>
      <c r="T34" s="236" t="s">
        <v>508</v>
      </c>
      <c r="U34" s="236" t="s">
        <v>509</v>
      </c>
      <c r="V34" s="236" t="s">
        <v>928</v>
      </c>
      <c r="W34" s="239">
        <v>0</v>
      </c>
      <c r="X34" s="240">
        <v>33</v>
      </c>
      <c r="Y34" s="241">
        <f t="shared" si="0"/>
        <v>33</v>
      </c>
      <c r="Z34" s="240" t="s">
        <v>407</v>
      </c>
      <c r="AA34" s="240">
        <v>0</v>
      </c>
      <c r="AB34" s="240">
        <v>0</v>
      </c>
      <c r="AC34" s="240"/>
      <c r="AD34" s="240"/>
      <c r="AE34" s="240"/>
      <c r="AF34" s="243">
        <f t="shared" si="1"/>
        <v>0</v>
      </c>
      <c r="AG34" s="240"/>
      <c r="AH34" s="240"/>
      <c r="AI34" s="212">
        <f t="shared" si="2"/>
        <v>0</v>
      </c>
      <c r="AJ34" s="240">
        <f t="shared" si="3"/>
        <v>0</v>
      </c>
      <c r="AK34" s="240">
        <f t="shared" si="3"/>
        <v>0</v>
      </c>
      <c r="AL34" s="212">
        <f t="shared" si="4"/>
        <v>0</v>
      </c>
      <c r="AM34" s="240"/>
      <c r="AN34" s="240"/>
      <c r="AO34" s="240"/>
      <c r="AP34" s="236" t="s">
        <v>501</v>
      </c>
      <c r="AQ34" s="244" t="s">
        <v>502</v>
      </c>
    </row>
    <row r="35" spans="1:43" ht="30.75" customHeight="1" x14ac:dyDescent="0.15">
      <c r="A35" s="235" t="s">
        <v>1121</v>
      </c>
      <c r="B35" s="235" t="s">
        <v>1122</v>
      </c>
      <c r="C35" s="235" t="s">
        <v>1179</v>
      </c>
      <c r="D35" s="236" t="s">
        <v>1175</v>
      </c>
      <c r="E35" s="236" t="s">
        <v>240</v>
      </c>
      <c r="F35" s="237" t="s">
        <v>240</v>
      </c>
      <c r="G35" s="237"/>
      <c r="H35" s="237"/>
      <c r="I35" s="237"/>
      <c r="J35" s="237"/>
      <c r="K35" s="236" t="s">
        <v>314</v>
      </c>
      <c r="L35" s="237"/>
      <c r="M35" s="238" t="s">
        <v>402</v>
      </c>
      <c r="N35" s="236" t="s">
        <v>494</v>
      </c>
      <c r="O35" s="236" t="s">
        <v>404</v>
      </c>
      <c r="P35" s="236" t="s">
        <v>550</v>
      </c>
      <c r="Q35" s="236">
        <v>1</v>
      </c>
      <c r="R35" s="236" t="s">
        <v>1182</v>
      </c>
      <c r="S35" s="236" t="s">
        <v>497</v>
      </c>
      <c r="T35" s="236" t="s">
        <v>508</v>
      </c>
      <c r="U35" s="236" t="s">
        <v>509</v>
      </c>
      <c r="V35" s="236" t="s">
        <v>928</v>
      </c>
      <c r="W35" s="239">
        <v>0</v>
      </c>
      <c r="X35" s="240">
        <v>34</v>
      </c>
      <c r="Y35" s="241">
        <f t="shared" si="0"/>
        <v>34</v>
      </c>
      <c r="Z35" s="240" t="s">
        <v>407</v>
      </c>
      <c r="AA35" s="240">
        <v>0</v>
      </c>
      <c r="AB35" s="240">
        <v>0</v>
      </c>
      <c r="AC35" s="240"/>
      <c r="AD35" s="240"/>
      <c r="AE35" s="240"/>
      <c r="AF35" s="243">
        <f t="shared" si="1"/>
        <v>0</v>
      </c>
      <c r="AG35" s="240"/>
      <c r="AH35" s="240"/>
      <c r="AI35" s="212">
        <f t="shared" si="2"/>
        <v>0</v>
      </c>
      <c r="AJ35" s="240">
        <f t="shared" si="3"/>
        <v>0</v>
      </c>
      <c r="AK35" s="240">
        <f t="shared" si="3"/>
        <v>0</v>
      </c>
      <c r="AL35" s="212">
        <f t="shared" si="4"/>
        <v>0</v>
      </c>
      <c r="AM35" s="240"/>
      <c r="AN35" s="240"/>
      <c r="AO35" s="240"/>
      <c r="AP35" s="236" t="s">
        <v>501</v>
      </c>
      <c r="AQ35" s="244" t="s">
        <v>502</v>
      </c>
    </row>
    <row r="36" spans="1:43" ht="30.75" customHeight="1" x14ac:dyDescent="0.15">
      <c r="A36" s="235" t="s">
        <v>1121</v>
      </c>
      <c r="B36" s="235" t="s">
        <v>1122</v>
      </c>
      <c r="C36" s="235" t="s">
        <v>1131</v>
      </c>
      <c r="D36" s="236" t="s">
        <v>1175</v>
      </c>
      <c r="E36" s="236" t="s">
        <v>240</v>
      </c>
      <c r="F36" s="237" t="s">
        <v>240</v>
      </c>
      <c r="G36" s="237"/>
      <c r="H36" s="237"/>
      <c r="I36" s="237"/>
      <c r="J36" s="237"/>
      <c r="K36" s="236" t="s">
        <v>314</v>
      </c>
      <c r="L36" s="237"/>
      <c r="M36" s="238" t="s">
        <v>402</v>
      </c>
      <c r="N36" s="236" t="s">
        <v>494</v>
      </c>
      <c r="O36" s="236" t="s">
        <v>404</v>
      </c>
      <c r="P36" s="236" t="s">
        <v>550</v>
      </c>
      <c r="Q36" s="236">
        <v>1</v>
      </c>
      <c r="R36" s="236" t="s">
        <v>1183</v>
      </c>
      <c r="S36" s="236" t="s">
        <v>497</v>
      </c>
      <c r="T36" s="236" t="s">
        <v>508</v>
      </c>
      <c r="U36" s="236" t="s">
        <v>509</v>
      </c>
      <c r="V36" s="236" t="s">
        <v>509</v>
      </c>
      <c r="W36" s="239">
        <v>0</v>
      </c>
      <c r="X36" s="240">
        <v>34</v>
      </c>
      <c r="Y36" s="241">
        <f t="shared" si="0"/>
        <v>34</v>
      </c>
      <c r="Z36" s="240" t="s">
        <v>407</v>
      </c>
      <c r="AA36" s="240">
        <v>0</v>
      </c>
      <c r="AB36" s="240">
        <v>0</v>
      </c>
      <c r="AC36" s="240"/>
      <c r="AD36" s="240"/>
      <c r="AE36" s="240"/>
      <c r="AF36" s="243">
        <f t="shared" si="1"/>
        <v>0</v>
      </c>
      <c r="AG36" s="240"/>
      <c r="AH36" s="240"/>
      <c r="AI36" s="212">
        <f t="shared" si="2"/>
        <v>0</v>
      </c>
      <c r="AJ36" s="240">
        <f t="shared" si="3"/>
        <v>0</v>
      </c>
      <c r="AK36" s="240">
        <f t="shared" si="3"/>
        <v>0</v>
      </c>
      <c r="AL36" s="212">
        <f t="shared" si="4"/>
        <v>0</v>
      </c>
      <c r="AM36" s="240"/>
      <c r="AN36" s="240"/>
      <c r="AO36" s="240"/>
      <c r="AP36" s="236" t="s">
        <v>501</v>
      </c>
      <c r="AQ36" s="244" t="s">
        <v>502</v>
      </c>
    </row>
    <row r="37" spans="1:43" ht="30.75" customHeight="1" x14ac:dyDescent="0.15">
      <c r="A37" s="235" t="s">
        <v>1121</v>
      </c>
      <c r="B37" s="235" t="s">
        <v>1122</v>
      </c>
      <c r="C37" s="235" t="s">
        <v>1131</v>
      </c>
      <c r="D37" s="236" t="s">
        <v>1175</v>
      </c>
      <c r="E37" s="236" t="s">
        <v>240</v>
      </c>
      <c r="F37" s="237" t="s">
        <v>240</v>
      </c>
      <c r="G37" s="237"/>
      <c r="H37" s="237"/>
      <c r="I37" s="237"/>
      <c r="J37" s="237"/>
      <c r="K37" s="236" t="s">
        <v>314</v>
      </c>
      <c r="L37" s="237"/>
      <c r="M37" s="238" t="s">
        <v>402</v>
      </c>
      <c r="N37" s="236" t="s">
        <v>494</v>
      </c>
      <c r="O37" s="236" t="s">
        <v>404</v>
      </c>
      <c r="P37" s="236" t="s">
        <v>550</v>
      </c>
      <c r="Q37" s="236">
        <v>1</v>
      </c>
      <c r="R37" s="236" t="s">
        <v>1184</v>
      </c>
      <c r="S37" s="236" t="s">
        <v>497</v>
      </c>
      <c r="T37" s="236" t="s">
        <v>508</v>
      </c>
      <c r="U37" s="236" t="s">
        <v>509</v>
      </c>
      <c r="V37" s="236" t="s">
        <v>509</v>
      </c>
      <c r="W37" s="239">
        <v>0</v>
      </c>
      <c r="X37" s="240">
        <v>33</v>
      </c>
      <c r="Y37" s="241">
        <f t="shared" si="0"/>
        <v>33</v>
      </c>
      <c r="Z37" s="240" t="s">
        <v>407</v>
      </c>
      <c r="AA37" s="240">
        <v>0</v>
      </c>
      <c r="AB37" s="240">
        <v>0</v>
      </c>
      <c r="AC37" s="240"/>
      <c r="AD37" s="240"/>
      <c r="AE37" s="240"/>
      <c r="AF37" s="243">
        <f t="shared" si="1"/>
        <v>0</v>
      </c>
      <c r="AG37" s="240"/>
      <c r="AH37" s="240"/>
      <c r="AI37" s="212">
        <f t="shared" si="2"/>
        <v>0</v>
      </c>
      <c r="AJ37" s="240">
        <f t="shared" si="3"/>
        <v>0</v>
      </c>
      <c r="AK37" s="240">
        <f t="shared" si="3"/>
        <v>0</v>
      </c>
      <c r="AL37" s="212">
        <f t="shared" si="4"/>
        <v>0</v>
      </c>
      <c r="AM37" s="240"/>
      <c r="AN37" s="240"/>
      <c r="AO37" s="240"/>
      <c r="AP37" s="236" t="s">
        <v>501</v>
      </c>
      <c r="AQ37" s="244" t="s">
        <v>502</v>
      </c>
    </row>
    <row r="38" spans="1:43" ht="30.75" customHeight="1" x14ac:dyDescent="0.15">
      <c r="A38" s="235" t="s">
        <v>1121</v>
      </c>
      <c r="B38" s="235" t="s">
        <v>1122</v>
      </c>
      <c r="C38" s="235" t="s">
        <v>1131</v>
      </c>
      <c r="D38" s="236" t="s">
        <v>1175</v>
      </c>
      <c r="E38" s="236" t="s">
        <v>240</v>
      </c>
      <c r="F38" s="237" t="s">
        <v>240</v>
      </c>
      <c r="G38" s="237"/>
      <c r="H38" s="237"/>
      <c r="I38" s="237"/>
      <c r="J38" s="237"/>
      <c r="K38" s="236" t="s">
        <v>314</v>
      </c>
      <c r="L38" s="237"/>
      <c r="M38" s="238" t="s">
        <v>402</v>
      </c>
      <c r="N38" s="236" t="s">
        <v>494</v>
      </c>
      <c r="O38" s="236" t="s">
        <v>404</v>
      </c>
      <c r="P38" s="236" t="s">
        <v>550</v>
      </c>
      <c r="Q38" s="236">
        <v>1</v>
      </c>
      <c r="R38" s="236" t="s">
        <v>1185</v>
      </c>
      <c r="S38" s="236" t="s">
        <v>497</v>
      </c>
      <c r="T38" s="236" t="s">
        <v>508</v>
      </c>
      <c r="U38" s="236" t="s">
        <v>509</v>
      </c>
      <c r="V38" s="236" t="s">
        <v>509</v>
      </c>
      <c r="W38" s="239">
        <v>0</v>
      </c>
      <c r="X38" s="240">
        <v>33</v>
      </c>
      <c r="Y38" s="241">
        <f t="shared" si="0"/>
        <v>33</v>
      </c>
      <c r="Z38" s="240" t="s">
        <v>407</v>
      </c>
      <c r="AA38" s="240">
        <v>0</v>
      </c>
      <c r="AB38" s="240">
        <v>0</v>
      </c>
      <c r="AC38" s="240"/>
      <c r="AD38" s="240"/>
      <c r="AE38" s="240"/>
      <c r="AF38" s="243">
        <f t="shared" si="1"/>
        <v>0</v>
      </c>
      <c r="AG38" s="240"/>
      <c r="AH38" s="240"/>
      <c r="AI38" s="212">
        <f t="shared" si="2"/>
        <v>0</v>
      </c>
      <c r="AJ38" s="240">
        <f t="shared" si="3"/>
        <v>0</v>
      </c>
      <c r="AK38" s="240">
        <f t="shared" si="3"/>
        <v>0</v>
      </c>
      <c r="AL38" s="212">
        <f t="shared" si="4"/>
        <v>0</v>
      </c>
      <c r="AM38" s="240"/>
      <c r="AN38" s="240"/>
      <c r="AO38" s="240"/>
      <c r="AP38" s="236" t="s">
        <v>501</v>
      </c>
      <c r="AQ38" s="244" t="s">
        <v>502</v>
      </c>
    </row>
    <row r="39" spans="1:43" ht="30.75" customHeight="1" x14ac:dyDescent="0.15">
      <c r="A39" s="235" t="s">
        <v>1121</v>
      </c>
      <c r="B39" s="235" t="s">
        <v>1122</v>
      </c>
      <c r="C39" s="235" t="s">
        <v>1186</v>
      </c>
      <c r="D39" s="236" t="s">
        <v>1187</v>
      </c>
      <c r="E39" s="236" t="s">
        <v>240</v>
      </c>
      <c r="F39" s="237" t="s">
        <v>240</v>
      </c>
      <c r="G39" s="237"/>
      <c r="H39" s="237"/>
      <c r="I39" s="237"/>
      <c r="J39" s="237"/>
      <c r="K39" s="236" t="s">
        <v>314</v>
      </c>
      <c r="L39" s="237"/>
      <c r="M39" s="238" t="s">
        <v>402</v>
      </c>
      <c r="N39" s="236" t="s">
        <v>494</v>
      </c>
      <c r="O39" s="236" t="s">
        <v>404</v>
      </c>
      <c r="P39" s="236" t="s">
        <v>550</v>
      </c>
      <c r="Q39" s="236">
        <v>4</v>
      </c>
      <c r="R39" s="236" t="s">
        <v>1188</v>
      </c>
      <c r="S39" s="236" t="s">
        <v>497</v>
      </c>
      <c r="T39" s="236" t="s">
        <v>508</v>
      </c>
      <c r="U39" s="236" t="s">
        <v>509</v>
      </c>
      <c r="V39" s="236" t="s">
        <v>509</v>
      </c>
      <c r="W39" s="247">
        <v>0</v>
      </c>
      <c r="X39" s="248"/>
      <c r="Y39" s="247">
        <f t="shared" si="0"/>
        <v>0</v>
      </c>
      <c r="Z39" s="240" t="s">
        <v>407</v>
      </c>
      <c r="AA39" s="240">
        <v>0</v>
      </c>
      <c r="AB39" s="240">
        <v>0</v>
      </c>
      <c r="AC39" s="240"/>
      <c r="AD39" s="240"/>
      <c r="AE39" s="240"/>
      <c r="AF39" s="243">
        <f t="shared" si="1"/>
        <v>0</v>
      </c>
      <c r="AG39" s="240"/>
      <c r="AH39" s="240"/>
      <c r="AI39" s="212">
        <f t="shared" si="2"/>
        <v>0</v>
      </c>
      <c r="AJ39" s="240">
        <f t="shared" si="3"/>
        <v>0</v>
      </c>
      <c r="AK39" s="240">
        <f t="shared" si="3"/>
        <v>0</v>
      </c>
      <c r="AL39" s="212">
        <f t="shared" si="4"/>
        <v>0</v>
      </c>
      <c r="AM39" s="240"/>
      <c r="AN39" s="240"/>
      <c r="AO39" s="240"/>
      <c r="AP39" s="236" t="s">
        <v>501</v>
      </c>
      <c r="AQ39" s="244" t="s">
        <v>502</v>
      </c>
    </row>
    <row r="40" spans="1:43" ht="30.75" customHeight="1" x14ac:dyDescent="0.25">
      <c r="A40" s="235" t="s">
        <v>1121</v>
      </c>
      <c r="B40" s="235" t="s">
        <v>1122</v>
      </c>
      <c r="C40" s="235" t="s">
        <v>1189</v>
      </c>
      <c r="D40" s="236" t="s">
        <v>1190</v>
      </c>
      <c r="E40" s="236" t="s">
        <v>1191</v>
      </c>
      <c r="F40" s="236"/>
      <c r="G40" s="236" t="s">
        <v>249</v>
      </c>
      <c r="H40" s="246" t="s">
        <v>264</v>
      </c>
      <c r="I40" s="246"/>
      <c r="J40" s="246"/>
      <c r="K40" s="236" t="s">
        <v>314</v>
      </c>
      <c r="L40" s="246"/>
      <c r="M40" s="238" t="s">
        <v>506</v>
      </c>
      <c r="N40" s="236" t="s">
        <v>494</v>
      </c>
      <c r="O40" s="236" t="s">
        <v>404</v>
      </c>
      <c r="P40" s="236" t="s">
        <v>495</v>
      </c>
      <c r="Q40" s="236">
        <v>8</v>
      </c>
      <c r="R40" s="236" t="s">
        <v>1135</v>
      </c>
      <c r="S40" s="236" t="s">
        <v>497</v>
      </c>
      <c r="T40" s="236" t="s">
        <v>508</v>
      </c>
      <c r="U40" s="236" t="s">
        <v>509</v>
      </c>
      <c r="V40" s="236" t="s">
        <v>768</v>
      </c>
      <c r="W40" s="239">
        <v>417</v>
      </c>
      <c r="X40" s="240">
        <v>246</v>
      </c>
      <c r="Y40" s="241">
        <f t="shared" si="0"/>
        <v>663</v>
      </c>
      <c r="Z40" s="240" t="s">
        <v>515</v>
      </c>
      <c r="AA40" s="240">
        <v>1</v>
      </c>
      <c r="AB40" s="240">
        <v>65</v>
      </c>
      <c r="AC40" s="240"/>
      <c r="AD40" s="240"/>
      <c r="AE40" s="240"/>
      <c r="AF40" s="243">
        <f t="shared" si="1"/>
        <v>0</v>
      </c>
      <c r="AG40" s="240"/>
      <c r="AH40" s="240"/>
      <c r="AI40" s="212">
        <f t="shared" si="2"/>
        <v>0</v>
      </c>
      <c r="AJ40" s="240">
        <f t="shared" si="3"/>
        <v>0</v>
      </c>
      <c r="AK40" s="240">
        <f t="shared" si="3"/>
        <v>0</v>
      </c>
      <c r="AL40" s="212">
        <f t="shared" si="4"/>
        <v>0</v>
      </c>
      <c r="AM40" s="240"/>
      <c r="AN40" s="240"/>
      <c r="AO40" s="240"/>
      <c r="AP40" s="236" t="s">
        <v>511</v>
      </c>
      <c r="AQ40" s="244" t="s">
        <v>512</v>
      </c>
    </row>
    <row r="41" spans="1:43" ht="30.75" customHeight="1" x14ac:dyDescent="0.15">
      <c r="A41" s="235" t="s">
        <v>1121</v>
      </c>
      <c r="B41" s="235" t="s">
        <v>1122</v>
      </c>
      <c r="C41" s="235" t="s">
        <v>1192</v>
      </c>
      <c r="D41" s="236" t="s">
        <v>1193</v>
      </c>
      <c r="E41" s="236" t="s">
        <v>240</v>
      </c>
      <c r="F41" s="237" t="s">
        <v>240</v>
      </c>
      <c r="G41" s="237"/>
      <c r="H41" s="237"/>
      <c r="I41" s="237"/>
      <c r="J41" s="237"/>
      <c r="K41" s="237"/>
      <c r="L41" s="237" t="s">
        <v>318</v>
      </c>
      <c r="M41" s="238" t="s">
        <v>402</v>
      </c>
      <c r="N41" s="236" t="s">
        <v>494</v>
      </c>
      <c r="O41" s="236" t="s">
        <v>404</v>
      </c>
      <c r="P41" s="236" t="s">
        <v>495</v>
      </c>
      <c r="Q41" s="236">
        <v>3</v>
      </c>
      <c r="R41" s="236" t="s">
        <v>1194</v>
      </c>
      <c r="S41" s="236" t="s">
        <v>497</v>
      </c>
      <c r="T41" s="236" t="s">
        <v>573</v>
      </c>
      <c r="U41" s="236" t="s">
        <v>573</v>
      </c>
      <c r="V41" s="236" t="s">
        <v>573</v>
      </c>
      <c r="W41" s="239">
        <v>0</v>
      </c>
      <c r="X41" s="240">
        <v>198</v>
      </c>
      <c r="Y41" s="241">
        <f t="shared" si="0"/>
        <v>198</v>
      </c>
      <c r="Z41" s="240" t="s">
        <v>407</v>
      </c>
      <c r="AA41" s="240">
        <v>0</v>
      </c>
      <c r="AB41" s="240">
        <v>0</v>
      </c>
      <c r="AC41" s="240"/>
      <c r="AD41" s="240"/>
      <c r="AE41" s="240"/>
      <c r="AF41" s="243">
        <f t="shared" si="1"/>
        <v>0</v>
      </c>
      <c r="AG41" s="240"/>
      <c r="AH41" s="240"/>
      <c r="AI41" s="212">
        <f t="shared" si="2"/>
        <v>0</v>
      </c>
      <c r="AJ41" s="240">
        <f t="shared" si="3"/>
        <v>0</v>
      </c>
      <c r="AK41" s="240">
        <f t="shared" si="3"/>
        <v>0</v>
      </c>
      <c r="AL41" s="212">
        <f t="shared" si="4"/>
        <v>0</v>
      </c>
      <c r="AM41" s="240"/>
      <c r="AN41" s="240"/>
      <c r="AO41" s="240"/>
      <c r="AP41" s="236" t="s">
        <v>501</v>
      </c>
      <c r="AQ41" s="244" t="s">
        <v>502</v>
      </c>
    </row>
    <row r="42" spans="1:43" ht="30.75" customHeight="1" x14ac:dyDescent="0.15">
      <c r="A42" s="235" t="s">
        <v>1121</v>
      </c>
      <c r="B42" s="235" t="s">
        <v>1122</v>
      </c>
      <c r="C42" s="235" t="s">
        <v>1153</v>
      </c>
      <c r="D42" s="236" t="s">
        <v>1195</v>
      </c>
      <c r="E42" s="236" t="s">
        <v>240</v>
      </c>
      <c r="F42" s="237" t="s">
        <v>240</v>
      </c>
      <c r="G42" s="237"/>
      <c r="H42" s="237"/>
      <c r="I42" s="237"/>
      <c r="J42" s="237"/>
      <c r="K42" s="236" t="s">
        <v>314</v>
      </c>
      <c r="L42" s="237"/>
      <c r="M42" s="238" t="s">
        <v>402</v>
      </c>
      <c r="N42" s="236" t="s">
        <v>494</v>
      </c>
      <c r="O42" s="236" t="s">
        <v>404</v>
      </c>
      <c r="P42" s="236" t="s">
        <v>587</v>
      </c>
      <c r="Q42" s="236">
        <v>2</v>
      </c>
      <c r="R42" s="236" t="s">
        <v>1196</v>
      </c>
      <c r="S42" s="236" t="s">
        <v>497</v>
      </c>
      <c r="T42" s="236" t="s">
        <v>508</v>
      </c>
      <c r="U42" s="236" t="s">
        <v>509</v>
      </c>
      <c r="V42" s="236" t="s">
        <v>509</v>
      </c>
      <c r="W42" s="239">
        <v>0</v>
      </c>
      <c r="X42" s="240">
        <v>24000</v>
      </c>
      <c r="Y42" s="241">
        <f t="shared" si="0"/>
        <v>24000</v>
      </c>
      <c r="Z42" s="240" t="s">
        <v>407</v>
      </c>
      <c r="AA42" s="240">
        <v>0</v>
      </c>
      <c r="AB42" s="240">
        <v>0</v>
      </c>
      <c r="AC42" s="240"/>
      <c r="AD42" s="240"/>
      <c r="AE42" s="240"/>
      <c r="AF42" s="243">
        <f t="shared" si="1"/>
        <v>0</v>
      </c>
      <c r="AG42" s="240"/>
      <c r="AH42" s="240"/>
      <c r="AI42" s="212">
        <f t="shared" si="2"/>
        <v>0</v>
      </c>
      <c r="AJ42" s="240">
        <f t="shared" si="3"/>
        <v>0</v>
      </c>
      <c r="AK42" s="240">
        <f t="shared" si="3"/>
        <v>0</v>
      </c>
      <c r="AL42" s="212">
        <f t="shared" si="4"/>
        <v>0</v>
      </c>
      <c r="AM42" s="240"/>
      <c r="AN42" s="240"/>
      <c r="AO42" s="240"/>
      <c r="AP42" s="236" t="s">
        <v>501</v>
      </c>
      <c r="AQ42" s="244" t="s">
        <v>502</v>
      </c>
    </row>
    <row r="43" spans="1:43" ht="30.75" customHeight="1" x14ac:dyDescent="0.15">
      <c r="A43" s="235" t="s">
        <v>1121</v>
      </c>
      <c r="B43" s="235" t="s">
        <v>1122</v>
      </c>
      <c r="C43" s="235" t="s">
        <v>1197</v>
      </c>
      <c r="D43" s="236" t="s">
        <v>1198</v>
      </c>
      <c r="E43" s="236" t="s">
        <v>240</v>
      </c>
      <c r="F43" s="237" t="s">
        <v>240</v>
      </c>
      <c r="G43" s="237"/>
      <c r="H43" s="237"/>
      <c r="I43" s="237"/>
      <c r="J43" s="237"/>
      <c r="K43" s="237"/>
      <c r="L43" s="237"/>
      <c r="M43" s="238" t="s">
        <v>402</v>
      </c>
      <c r="N43" s="236" t="s">
        <v>403</v>
      </c>
      <c r="O43" s="236" t="s">
        <v>404</v>
      </c>
      <c r="P43" s="236" t="s">
        <v>414</v>
      </c>
      <c r="Q43" s="236">
        <v>24</v>
      </c>
      <c r="R43" s="236"/>
      <c r="S43" s="236"/>
      <c r="T43" s="236"/>
      <c r="U43" s="236"/>
      <c r="V43" s="236"/>
      <c r="W43" s="239"/>
      <c r="X43" s="240"/>
      <c r="Y43" s="241">
        <f t="shared" si="0"/>
        <v>0</v>
      </c>
      <c r="Z43" s="240"/>
      <c r="AA43" s="240"/>
      <c r="AB43" s="240"/>
      <c r="AC43" s="240" t="s">
        <v>1125</v>
      </c>
      <c r="AD43" s="240">
        <v>0</v>
      </c>
      <c r="AE43" s="240">
        <v>0</v>
      </c>
      <c r="AF43" s="243">
        <f t="shared" si="1"/>
        <v>0</v>
      </c>
      <c r="AG43" s="240">
        <v>0</v>
      </c>
      <c r="AH43" s="240">
        <v>602</v>
      </c>
      <c r="AI43" s="212">
        <f t="shared" si="2"/>
        <v>602</v>
      </c>
      <c r="AJ43" s="240">
        <f t="shared" si="3"/>
        <v>0</v>
      </c>
      <c r="AK43" s="240">
        <f t="shared" si="3"/>
        <v>602</v>
      </c>
      <c r="AL43" s="212">
        <f t="shared" si="4"/>
        <v>602</v>
      </c>
      <c r="AM43" s="240" t="s">
        <v>407</v>
      </c>
      <c r="AN43" s="240">
        <v>0</v>
      </c>
      <c r="AO43" s="240">
        <v>0</v>
      </c>
      <c r="AP43" s="236" t="s">
        <v>408</v>
      </c>
      <c r="AQ43" s="244" t="s">
        <v>409</v>
      </c>
    </row>
    <row r="44" spans="1:43" ht="30.75" customHeight="1" x14ac:dyDescent="0.15">
      <c r="A44" s="235" t="s">
        <v>1121</v>
      </c>
      <c r="B44" s="235" t="s">
        <v>1122</v>
      </c>
      <c r="C44" s="235" t="s">
        <v>1144</v>
      </c>
      <c r="D44" s="236" t="s">
        <v>1199</v>
      </c>
      <c r="E44" s="236" t="s">
        <v>299</v>
      </c>
      <c r="F44" s="236"/>
      <c r="G44" s="236"/>
      <c r="H44" s="236"/>
      <c r="I44" s="236"/>
      <c r="J44" s="236" t="s">
        <v>299</v>
      </c>
      <c r="K44" s="236"/>
      <c r="L44" s="236"/>
      <c r="M44" s="238" t="s">
        <v>402</v>
      </c>
      <c r="N44" s="236" t="s">
        <v>403</v>
      </c>
      <c r="O44" s="236" t="s">
        <v>660</v>
      </c>
      <c r="P44" s="236" t="s">
        <v>405</v>
      </c>
      <c r="Q44" s="236">
        <v>29</v>
      </c>
      <c r="R44" s="236"/>
      <c r="S44" s="236"/>
      <c r="T44" s="236"/>
      <c r="U44" s="236"/>
      <c r="V44" s="236"/>
      <c r="W44" s="239"/>
      <c r="X44" s="240"/>
      <c r="Y44" s="241">
        <f t="shared" si="0"/>
        <v>0</v>
      </c>
      <c r="Z44" s="240"/>
      <c r="AA44" s="240"/>
      <c r="AB44" s="240"/>
      <c r="AC44" s="240" t="s">
        <v>1125</v>
      </c>
      <c r="AD44" s="240">
        <v>0</v>
      </c>
      <c r="AE44" s="240">
        <v>0</v>
      </c>
      <c r="AF44" s="243">
        <f t="shared" si="1"/>
        <v>0</v>
      </c>
      <c r="AG44" s="240">
        <v>0</v>
      </c>
      <c r="AH44" s="240">
        <v>274</v>
      </c>
      <c r="AI44" s="212">
        <f t="shared" si="2"/>
        <v>274</v>
      </c>
      <c r="AJ44" s="240">
        <f t="shared" si="3"/>
        <v>0</v>
      </c>
      <c r="AK44" s="240">
        <f t="shared" si="3"/>
        <v>274</v>
      </c>
      <c r="AL44" s="212">
        <f t="shared" si="4"/>
        <v>274</v>
      </c>
      <c r="AM44" s="240" t="s">
        <v>407</v>
      </c>
      <c r="AN44" s="240">
        <v>0</v>
      </c>
      <c r="AO44" s="240">
        <v>0</v>
      </c>
      <c r="AP44" s="236" t="s">
        <v>408</v>
      </c>
      <c r="AQ44" s="244" t="s">
        <v>409</v>
      </c>
    </row>
    <row r="45" spans="1:43" ht="30.75" customHeight="1" x14ac:dyDescent="0.15">
      <c r="A45" s="235" t="s">
        <v>1121</v>
      </c>
      <c r="B45" s="235" t="s">
        <v>1122</v>
      </c>
      <c r="C45" s="235" t="s">
        <v>1200</v>
      </c>
      <c r="D45" s="236" t="s">
        <v>1201</v>
      </c>
      <c r="E45" s="236" t="s">
        <v>299</v>
      </c>
      <c r="F45" s="236"/>
      <c r="G45" s="236"/>
      <c r="H45" s="236"/>
      <c r="I45" s="236"/>
      <c r="J45" s="236" t="s">
        <v>299</v>
      </c>
      <c r="K45" s="236" t="s">
        <v>314</v>
      </c>
      <c r="L45" s="236"/>
      <c r="M45" s="238" t="s">
        <v>402</v>
      </c>
      <c r="N45" s="236" t="s">
        <v>494</v>
      </c>
      <c r="O45" s="236" t="s">
        <v>555</v>
      </c>
      <c r="P45" s="236" t="s">
        <v>550</v>
      </c>
      <c r="Q45" s="236">
        <v>1</v>
      </c>
      <c r="R45" s="236" t="s">
        <v>1202</v>
      </c>
      <c r="S45" s="236" t="s">
        <v>497</v>
      </c>
      <c r="T45" s="236" t="s">
        <v>508</v>
      </c>
      <c r="U45" s="236" t="s">
        <v>509</v>
      </c>
      <c r="V45" s="236" t="s">
        <v>701</v>
      </c>
      <c r="W45" s="239">
        <v>0</v>
      </c>
      <c r="X45" s="240">
        <v>16</v>
      </c>
      <c r="Y45" s="241">
        <f t="shared" si="0"/>
        <v>16</v>
      </c>
      <c r="Z45" s="240" t="s">
        <v>407</v>
      </c>
      <c r="AA45" s="240">
        <v>0</v>
      </c>
      <c r="AB45" s="240">
        <v>0</v>
      </c>
      <c r="AC45" s="240"/>
      <c r="AD45" s="240"/>
      <c r="AE45" s="240"/>
      <c r="AF45" s="243">
        <f t="shared" si="1"/>
        <v>0</v>
      </c>
      <c r="AG45" s="240"/>
      <c r="AH45" s="240"/>
      <c r="AI45" s="212">
        <f t="shared" si="2"/>
        <v>0</v>
      </c>
      <c r="AJ45" s="240">
        <f t="shared" si="3"/>
        <v>0</v>
      </c>
      <c r="AK45" s="240">
        <f t="shared" si="3"/>
        <v>0</v>
      </c>
      <c r="AL45" s="212">
        <f t="shared" si="4"/>
        <v>0</v>
      </c>
      <c r="AM45" s="240"/>
      <c r="AN45" s="240"/>
      <c r="AO45" s="240"/>
      <c r="AP45" s="236" t="s">
        <v>563</v>
      </c>
      <c r="AQ45" s="244" t="s">
        <v>598</v>
      </c>
    </row>
    <row r="46" spans="1:43" ht="30.75" customHeight="1" x14ac:dyDescent="0.15">
      <c r="A46" s="235" t="s">
        <v>1121</v>
      </c>
      <c r="B46" s="235" t="s">
        <v>1122</v>
      </c>
      <c r="C46" s="235" t="s">
        <v>1203</v>
      </c>
      <c r="D46" s="236" t="s">
        <v>1204</v>
      </c>
      <c r="E46" s="236" t="s">
        <v>299</v>
      </c>
      <c r="F46" s="236"/>
      <c r="G46" s="236"/>
      <c r="H46" s="236"/>
      <c r="I46" s="236"/>
      <c r="J46" s="236" t="s">
        <v>299</v>
      </c>
      <c r="K46" s="236" t="s">
        <v>314</v>
      </c>
      <c r="L46" s="236"/>
      <c r="M46" s="238" t="s">
        <v>402</v>
      </c>
      <c r="N46" s="236" t="s">
        <v>494</v>
      </c>
      <c r="O46" s="236" t="s">
        <v>577</v>
      </c>
      <c r="P46" s="236" t="s">
        <v>495</v>
      </c>
      <c r="Q46" s="236">
        <v>1</v>
      </c>
      <c r="R46" s="236" t="s">
        <v>1205</v>
      </c>
      <c r="S46" s="236" t="s">
        <v>497</v>
      </c>
      <c r="T46" s="236" t="s">
        <v>508</v>
      </c>
      <c r="U46" s="236" t="s">
        <v>509</v>
      </c>
      <c r="V46" s="236" t="s">
        <v>857</v>
      </c>
      <c r="W46" s="239">
        <v>0</v>
      </c>
      <c r="X46" s="240">
        <v>80</v>
      </c>
      <c r="Y46" s="241">
        <f t="shared" si="0"/>
        <v>80</v>
      </c>
      <c r="Z46" s="240" t="s">
        <v>407</v>
      </c>
      <c r="AA46" s="240">
        <v>0</v>
      </c>
      <c r="AB46" s="240">
        <v>0</v>
      </c>
      <c r="AC46" s="240"/>
      <c r="AD46" s="240"/>
      <c r="AE46" s="240"/>
      <c r="AF46" s="243">
        <f t="shared" si="1"/>
        <v>0</v>
      </c>
      <c r="AG46" s="240"/>
      <c r="AH46" s="240"/>
      <c r="AI46" s="212">
        <f t="shared" si="2"/>
        <v>0</v>
      </c>
      <c r="AJ46" s="240">
        <f t="shared" si="3"/>
        <v>0</v>
      </c>
      <c r="AK46" s="240">
        <f t="shared" si="3"/>
        <v>0</v>
      </c>
      <c r="AL46" s="212">
        <f t="shared" si="4"/>
        <v>0</v>
      </c>
      <c r="AM46" s="240"/>
      <c r="AN46" s="240"/>
      <c r="AO46" s="240"/>
      <c r="AP46" s="236" t="s">
        <v>563</v>
      </c>
      <c r="AQ46" s="244" t="s">
        <v>598</v>
      </c>
    </row>
    <row r="47" spans="1:43" ht="30.75" customHeight="1" x14ac:dyDescent="0.15">
      <c r="A47" s="235" t="s">
        <v>1121</v>
      </c>
      <c r="B47" s="235" t="s">
        <v>1122</v>
      </c>
      <c r="C47" s="235" t="s">
        <v>1206</v>
      </c>
      <c r="D47" s="236" t="s">
        <v>1207</v>
      </c>
      <c r="E47" s="236" t="s">
        <v>249</v>
      </c>
      <c r="F47" s="236"/>
      <c r="G47" s="236" t="s">
        <v>249</v>
      </c>
      <c r="H47" s="236"/>
      <c r="I47" s="236"/>
      <c r="J47" s="236"/>
      <c r="K47" s="236" t="s">
        <v>314</v>
      </c>
      <c r="L47" s="236"/>
      <c r="M47" s="238" t="s">
        <v>506</v>
      </c>
      <c r="N47" s="236" t="s">
        <v>494</v>
      </c>
      <c r="O47" s="236" t="s">
        <v>404</v>
      </c>
      <c r="P47" s="236" t="s">
        <v>578</v>
      </c>
      <c r="Q47" s="236">
        <v>1</v>
      </c>
      <c r="R47" s="236" t="s">
        <v>540</v>
      </c>
      <c r="S47" s="236" t="s">
        <v>497</v>
      </c>
      <c r="T47" s="236" t="s">
        <v>508</v>
      </c>
      <c r="U47" s="236" t="s">
        <v>509</v>
      </c>
      <c r="V47" s="236" t="s">
        <v>509</v>
      </c>
      <c r="W47" s="239">
        <v>225</v>
      </c>
      <c r="X47" s="240">
        <v>30</v>
      </c>
      <c r="Y47" s="241">
        <f t="shared" si="0"/>
        <v>255</v>
      </c>
      <c r="Z47" s="240" t="s">
        <v>407</v>
      </c>
      <c r="AA47" s="240">
        <v>0</v>
      </c>
      <c r="AB47" s="240">
        <v>0</v>
      </c>
      <c r="AC47" s="240"/>
      <c r="AD47" s="240"/>
      <c r="AE47" s="240"/>
      <c r="AF47" s="243">
        <f t="shared" si="1"/>
        <v>0</v>
      </c>
      <c r="AG47" s="240"/>
      <c r="AH47" s="240"/>
      <c r="AI47" s="212">
        <f t="shared" si="2"/>
        <v>0</v>
      </c>
      <c r="AJ47" s="240">
        <f t="shared" si="3"/>
        <v>0</v>
      </c>
      <c r="AK47" s="240">
        <f t="shared" si="3"/>
        <v>0</v>
      </c>
      <c r="AL47" s="212">
        <f t="shared" si="4"/>
        <v>0</v>
      </c>
      <c r="AM47" s="240"/>
      <c r="AN47" s="240"/>
      <c r="AO47" s="240"/>
      <c r="AP47" s="236" t="s">
        <v>511</v>
      </c>
      <c r="AQ47" s="244" t="s">
        <v>512</v>
      </c>
    </row>
    <row r="48" spans="1:43" ht="30.75" customHeight="1" x14ac:dyDescent="0.15">
      <c r="A48" s="235" t="s">
        <v>1121</v>
      </c>
      <c r="B48" s="235" t="s">
        <v>1122</v>
      </c>
      <c r="C48" s="235" t="s">
        <v>1144</v>
      </c>
      <c r="D48" s="236" t="s">
        <v>1208</v>
      </c>
      <c r="E48" s="236" t="s">
        <v>240</v>
      </c>
      <c r="F48" s="237" t="s">
        <v>240</v>
      </c>
      <c r="G48" s="237"/>
      <c r="H48" s="237"/>
      <c r="I48" s="237"/>
      <c r="J48" s="237"/>
      <c r="K48" s="237"/>
      <c r="L48" s="237"/>
      <c r="M48" s="238" t="s">
        <v>402</v>
      </c>
      <c r="N48" s="236" t="s">
        <v>403</v>
      </c>
      <c r="O48" s="236" t="s">
        <v>404</v>
      </c>
      <c r="P48" s="236" t="s">
        <v>414</v>
      </c>
      <c r="Q48" s="236">
        <v>29</v>
      </c>
      <c r="R48" s="236"/>
      <c r="S48" s="236"/>
      <c r="T48" s="236"/>
      <c r="U48" s="236"/>
      <c r="V48" s="236"/>
      <c r="W48" s="239"/>
      <c r="X48" s="240"/>
      <c r="Y48" s="241">
        <f t="shared" si="0"/>
        <v>0</v>
      </c>
      <c r="Z48" s="240"/>
      <c r="AA48" s="240"/>
      <c r="AB48" s="240"/>
      <c r="AC48" s="240" t="s">
        <v>1125</v>
      </c>
      <c r="AD48" s="240">
        <v>0</v>
      </c>
      <c r="AE48" s="240">
        <v>0</v>
      </c>
      <c r="AF48" s="243">
        <f t="shared" si="1"/>
        <v>0</v>
      </c>
      <c r="AG48" s="240">
        <v>0</v>
      </c>
      <c r="AH48" s="240">
        <v>254</v>
      </c>
      <c r="AI48" s="212">
        <f t="shared" si="2"/>
        <v>254</v>
      </c>
      <c r="AJ48" s="240">
        <f t="shared" si="3"/>
        <v>0</v>
      </c>
      <c r="AK48" s="240">
        <f>AE48+AH48</f>
        <v>254</v>
      </c>
      <c r="AL48" s="212">
        <f t="shared" si="4"/>
        <v>254</v>
      </c>
      <c r="AM48" s="240" t="s">
        <v>407</v>
      </c>
      <c r="AN48" s="240">
        <v>0</v>
      </c>
      <c r="AO48" s="240">
        <v>0</v>
      </c>
      <c r="AP48" s="236" t="s">
        <v>408</v>
      </c>
      <c r="AQ48" s="244" t="s">
        <v>409</v>
      </c>
    </row>
    <row r="49" spans="1:43" ht="30.75" customHeight="1" x14ac:dyDescent="0.15">
      <c r="A49" s="235" t="s">
        <v>1121</v>
      </c>
      <c r="B49" s="235" t="s">
        <v>1122</v>
      </c>
      <c r="C49" s="235" t="s">
        <v>1209</v>
      </c>
      <c r="D49" s="236" t="s">
        <v>1210</v>
      </c>
      <c r="E49" s="236" t="s">
        <v>299</v>
      </c>
      <c r="F49" s="236"/>
      <c r="G49" s="236"/>
      <c r="H49" s="236"/>
      <c r="I49" s="236"/>
      <c r="J49" s="236" t="s">
        <v>299</v>
      </c>
      <c r="K49" s="236" t="s">
        <v>314</v>
      </c>
      <c r="L49" s="236"/>
      <c r="M49" s="238" t="s">
        <v>402</v>
      </c>
      <c r="N49" s="236" t="s">
        <v>494</v>
      </c>
      <c r="O49" s="236" t="s">
        <v>577</v>
      </c>
      <c r="P49" s="236" t="s">
        <v>550</v>
      </c>
      <c r="Q49" s="236">
        <v>1</v>
      </c>
      <c r="R49" s="236" t="s">
        <v>1211</v>
      </c>
      <c r="S49" s="236" t="s">
        <v>497</v>
      </c>
      <c r="T49" s="236" t="s">
        <v>508</v>
      </c>
      <c r="U49" s="236" t="s">
        <v>509</v>
      </c>
      <c r="V49" s="236" t="s">
        <v>509</v>
      </c>
      <c r="W49" s="239">
        <v>0</v>
      </c>
      <c r="X49" s="240">
        <v>50</v>
      </c>
      <c r="Y49" s="241">
        <f t="shared" si="0"/>
        <v>50</v>
      </c>
      <c r="Z49" s="240" t="s">
        <v>407</v>
      </c>
      <c r="AA49" s="240">
        <v>0</v>
      </c>
      <c r="AB49" s="240">
        <v>0</v>
      </c>
      <c r="AC49" s="240"/>
      <c r="AD49" s="240"/>
      <c r="AE49" s="240"/>
      <c r="AF49" s="243">
        <f t="shared" si="1"/>
        <v>0</v>
      </c>
      <c r="AG49" s="240"/>
      <c r="AH49" s="240"/>
      <c r="AI49" s="212">
        <f t="shared" si="2"/>
        <v>0</v>
      </c>
      <c r="AJ49" s="240">
        <f t="shared" si="3"/>
        <v>0</v>
      </c>
      <c r="AK49" s="240">
        <f t="shared" si="3"/>
        <v>0</v>
      </c>
      <c r="AL49" s="212">
        <f t="shared" si="4"/>
        <v>0</v>
      </c>
      <c r="AM49" s="240"/>
      <c r="AN49" s="240"/>
      <c r="AO49" s="240"/>
      <c r="AP49" s="236" t="s">
        <v>563</v>
      </c>
      <c r="AQ49" s="244" t="s">
        <v>598</v>
      </c>
    </row>
    <row r="50" spans="1:43" ht="30.75" customHeight="1" x14ac:dyDescent="0.15">
      <c r="A50" s="235" t="s">
        <v>1121</v>
      </c>
      <c r="B50" s="235" t="s">
        <v>1122</v>
      </c>
      <c r="C50" s="235" t="s">
        <v>1212</v>
      </c>
      <c r="D50" s="236" t="s">
        <v>1213</v>
      </c>
      <c r="E50" s="236" t="s">
        <v>299</v>
      </c>
      <c r="F50" s="236"/>
      <c r="G50" s="236"/>
      <c r="H50" s="236"/>
      <c r="I50" s="236"/>
      <c r="J50" s="236" t="s">
        <v>299</v>
      </c>
      <c r="K50" s="236" t="s">
        <v>314</v>
      </c>
      <c r="L50" s="236"/>
      <c r="M50" s="238" t="s">
        <v>402</v>
      </c>
      <c r="N50" s="236" t="s">
        <v>494</v>
      </c>
      <c r="O50" s="236" t="s">
        <v>577</v>
      </c>
      <c r="P50" s="236" t="s">
        <v>665</v>
      </c>
      <c r="Q50" s="236">
        <v>1</v>
      </c>
      <c r="R50" s="236" t="s">
        <v>1214</v>
      </c>
      <c r="S50" s="236" t="s">
        <v>497</v>
      </c>
      <c r="T50" s="236" t="s">
        <v>508</v>
      </c>
      <c r="U50" s="236" t="s">
        <v>509</v>
      </c>
      <c r="V50" s="236" t="s">
        <v>509</v>
      </c>
      <c r="W50" s="239">
        <v>0</v>
      </c>
      <c r="X50" s="240">
        <v>500</v>
      </c>
      <c r="Y50" s="241">
        <f t="shared" si="0"/>
        <v>500</v>
      </c>
      <c r="Z50" s="240" t="s">
        <v>407</v>
      </c>
      <c r="AA50" s="240">
        <v>0</v>
      </c>
      <c r="AB50" s="240">
        <v>0</v>
      </c>
      <c r="AC50" s="240"/>
      <c r="AD50" s="240"/>
      <c r="AE50" s="240"/>
      <c r="AF50" s="243">
        <f t="shared" si="1"/>
        <v>0</v>
      </c>
      <c r="AG50" s="240"/>
      <c r="AH50" s="240"/>
      <c r="AI50" s="212">
        <f t="shared" si="2"/>
        <v>0</v>
      </c>
      <c r="AJ50" s="240">
        <f t="shared" si="3"/>
        <v>0</v>
      </c>
      <c r="AK50" s="240">
        <f t="shared" si="3"/>
        <v>0</v>
      </c>
      <c r="AL50" s="212">
        <f t="shared" si="4"/>
        <v>0</v>
      </c>
      <c r="AM50" s="240"/>
      <c r="AN50" s="240"/>
      <c r="AO50" s="240"/>
      <c r="AP50" s="236" t="s">
        <v>563</v>
      </c>
      <c r="AQ50" s="244" t="s">
        <v>598</v>
      </c>
    </row>
    <row r="51" spans="1:43" ht="30.75" customHeight="1" x14ac:dyDescent="0.15">
      <c r="A51" s="235" t="s">
        <v>1121</v>
      </c>
      <c r="B51" s="235" t="s">
        <v>1122</v>
      </c>
      <c r="C51" s="235" t="s">
        <v>1215</v>
      </c>
      <c r="D51" s="236" t="s">
        <v>1216</v>
      </c>
      <c r="E51" s="236" t="s">
        <v>249</v>
      </c>
      <c r="F51" s="236"/>
      <c r="G51" s="236" t="s">
        <v>249</v>
      </c>
      <c r="H51" s="236"/>
      <c r="I51" s="236"/>
      <c r="J51" s="236"/>
      <c r="K51" s="236"/>
      <c r="L51" s="236"/>
      <c r="M51" s="238" t="s">
        <v>506</v>
      </c>
      <c r="N51" s="236" t="s">
        <v>494</v>
      </c>
      <c r="O51" s="236" t="s">
        <v>404</v>
      </c>
      <c r="P51" s="236" t="s">
        <v>495</v>
      </c>
      <c r="Q51" s="236">
        <v>1</v>
      </c>
      <c r="R51" s="236" t="s">
        <v>1217</v>
      </c>
      <c r="S51" s="236" t="s">
        <v>497</v>
      </c>
      <c r="T51" s="236" t="s">
        <v>508</v>
      </c>
      <c r="U51" s="236" t="s">
        <v>509</v>
      </c>
      <c r="V51" s="236" t="s">
        <v>510</v>
      </c>
      <c r="W51" s="239">
        <v>248</v>
      </c>
      <c r="X51" s="240">
        <v>47</v>
      </c>
      <c r="Y51" s="241">
        <f t="shared" si="0"/>
        <v>295</v>
      </c>
      <c r="Z51" s="240" t="s">
        <v>515</v>
      </c>
      <c r="AA51" s="240">
        <v>1</v>
      </c>
      <c r="AB51" s="240">
        <v>40</v>
      </c>
      <c r="AC51" s="240"/>
      <c r="AD51" s="240"/>
      <c r="AE51" s="240"/>
      <c r="AF51" s="243">
        <f t="shared" si="1"/>
        <v>0</v>
      </c>
      <c r="AG51" s="240"/>
      <c r="AH51" s="240"/>
      <c r="AI51" s="212">
        <f t="shared" si="2"/>
        <v>0</v>
      </c>
      <c r="AJ51" s="240">
        <f t="shared" si="3"/>
        <v>0</v>
      </c>
      <c r="AK51" s="240">
        <f t="shared" si="3"/>
        <v>0</v>
      </c>
      <c r="AL51" s="212">
        <f t="shared" si="4"/>
        <v>0</v>
      </c>
      <c r="AM51" s="240"/>
      <c r="AN51" s="240"/>
      <c r="AO51" s="240"/>
      <c r="AP51" s="236" t="s">
        <v>511</v>
      </c>
      <c r="AQ51" s="244" t="s">
        <v>512</v>
      </c>
    </row>
    <row r="52" spans="1:43" ht="30.75" customHeight="1" x14ac:dyDescent="0.15">
      <c r="A52" s="235" t="s">
        <v>1121</v>
      </c>
      <c r="B52" s="235" t="s">
        <v>1122</v>
      </c>
      <c r="C52" s="235" t="s">
        <v>1186</v>
      </c>
      <c r="D52" s="236" t="s">
        <v>1218</v>
      </c>
      <c r="E52" s="236" t="s">
        <v>249</v>
      </c>
      <c r="F52" s="236"/>
      <c r="G52" s="236" t="s">
        <v>249</v>
      </c>
      <c r="H52" s="236"/>
      <c r="I52" s="236"/>
      <c r="J52" s="236"/>
      <c r="K52" s="236" t="s">
        <v>314</v>
      </c>
      <c r="L52" s="236"/>
      <c r="M52" s="238" t="s">
        <v>506</v>
      </c>
      <c r="N52" s="236" t="s">
        <v>494</v>
      </c>
      <c r="O52" s="236" t="s">
        <v>404</v>
      </c>
      <c r="P52" s="236" t="s">
        <v>495</v>
      </c>
      <c r="Q52" s="236">
        <v>4</v>
      </c>
      <c r="R52" s="236" t="s">
        <v>551</v>
      </c>
      <c r="S52" s="236" t="s">
        <v>497</v>
      </c>
      <c r="T52" s="236" t="s">
        <v>508</v>
      </c>
      <c r="U52" s="236" t="s">
        <v>509</v>
      </c>
      <c r="V52" s="236" t="s">
        <v>552</v>
      </c>
      <c r="W52" s="239">
        <v>769</v>
      </c>
      <c r="X52" s="240">
        <v>99</v>
      </c>
      <c r="Y52" s="241">
        <f t="shared" si="0"/>
        <v>868</v>
      </c>
      <c r="Z52" s="240" t="s">
        <v>407</v>
      </c>
      <c r="AA52" s="240">
        <v>0</v>
      </c>
      <c r="AB52" s="240">
        <v>0</v>
      </c>
      <c r="AC52" s="240"/>
      <c r="AD52" s="240"/>
      <c r="AE52" s="240"/>
      <c r="AF52" s="243">
        <f t="shared" si="1"/>
        <v>0</v>
      </c>
      <c r="AG52" s="240"/>
      <c r="AH52" s="240"/>
      <c r="AI52" s="212">
        <f t="shared" si="2"/>
        <v>0</v>
      </c>
      <c r="AJ52" s="240">
        <f t="shared" si="3"/>
        <v>0</v>
      </c>
      <c r="AK52" s="240">
        <f t="shared" si="3"/>
        <v>0</v>
      </c>
      <c r="AL52" s="212">
        <f t="shared" si="4"/>
        <v>0</v>
      </c>
      <c r="AM52" s="240"/>
      <c r="AN52" s="240"/>
      <c r="AO52" s="240"/>
      <c r="AP52" s="236" t="s">
        <v>511</v>
      </c>
      <c r="AQ52" s="244" t="s">
        <v>512</v>
      </c>
    </row>
    <row r="53" spans="1:43" ht="30.75" customHeight="1" x14ac:dyDescent="0.15">
      <c r="A53" s="235" t="s">
        <v>1121</v>
      </c>
      <c r="B53" s="235" t="s">
        <v>1122</v>
      </c>
      <c r="C53" s="235" t="s">
        <v>1219</v>
      </c>
      <c r="D53" s="236" t="s">
        <v>1220</v>
      </c>
      <c r="E53" s="236" t="s">
        <v>240</v>
      </c>
      <c r="F53" s="237" t="s">
        <v>240</v>
      </c>
      <c r="G53" s="237"/>
      <c r="H53" s="237"/>
      <c r="I53" s="237"/>
      <c r="J53" s="237"/>
      <c r="K53" s="237"/>
      <c r="L53" s="237"/>
      <c r="M53" s="238" t="s">
        <v>402</v>
      </c>
      <c r="N53" s="236" t="s">
        <v>403</v>
      </c>
      <c r="O53" s="236" t="s">
        <v>404</v>
      </c>
      <c r="P53" s="236" t="s">
        <v>414</v>
      </c>
      <c r="Q53" s="236">
        <v>26</v>
      </c>
      <c r="R53" s="236"/>
      <c r="S53" s="236"/>
      <c r="T53" s="236"/>
      <c r="U53" s="236"/>
      <c r="V53" s="236"/>
      <c r="W53" s="239"/>
      <c r="X53" s="240"/>
      <c r="Y53" s="241">
        <f t="shared" si="0"/>
        <v>0</v>
      </c>
      <c r="Z53" s="240"/>
      <c r="AA53" s="240"/>
      <c r="AB53" s="240"/>
      <c r="AC53" s="240" t="s">
        <v>1125</v>
      </c>
      <c r="AD53" s="240">
        <v>0</v>
      </c>
      <c r="AE53" s="240">
        <v>0</v>
      </c>
      <c r="AF53" s="243">
        <f t="shared" si="1"/>
        <v>0</v>
      </c>
      <c r="AG53" s="240">
        <v>0</v>
      </c>
      <c r="AH53" s="240">
        <v>217</v>
      </c>
      <c r="AI53" s="212">
        <f t="shared" si="2"/>
        <v>217</v>
      </c>
      <c r="AJ53" s="240">
        <f t="shared" si="3"/>
        <v>0</v>
      </c>
      <c r="AK53" s="240">
        <f>AE53+AH53</f>
        <v>217</v>
      </c>
      <c r="AL53" s="212">
        <f t="shared" si="4"/>
        <v>217</v>
      </c>
      <c r="AM53" s="240" t="s">
        <v>407</v>
      </c>
      <c r="AN53" s="240">
        <v>0</v>
      </c>
      <c r="AO53" s="240">
        <v>0</v>
      </c>
      <c r="AP53" s="236" t="s">
        <v>408</v>
      </c>
      <c r="AQ53" s="244" t="s">
        <v>409</v>
      </c>
    </row>
    <row r="54" spans="1:43" ht="30.75" customHeight="1" x14ac:dyDescent="0.15">
      <c r="A54" s="235" t="s">
        <v>1121</v>
      </c>
      <c r="B54" s="235" t="s">
        <v>1122</v>
      </c>
      <c r="C54" s="235" t="s">
        <v>1179</v>
      </c>
      <c r="D54" s="236" t="s">
        <v>1221</v>
      </c>
      <c r="E54" s="236" t="s">
        <v>299</v>
      </c>
      <c r="F54" s="236"/>
      <c r="G54" s="236"/>
      <c r="H54" s="236"/>
      <c r="I54" s="236"/>
      <c r="J54" s="236" t="s">
        <v>299</v>
      </c>
      <c r="K54" s="236" t="s">
        <v>314</v>
      </c>
      <c r="L54" s="236"/>
      <c r="M54" s="238" t="s">
        <v>402</v>
      </c>
      <c r="N54" s="236" t="s">
        <v>494</v>
      </c>
      <c r="O54" s="236" t="s">
        <v>577</v>
      </c>
      <c r="P54" s="236" t="s">
        <v>665</v>
      </c>
      <c r="Q54" s="236">
        <v>1</v>
      </c>
      <c r="R54" s="236" t="s">
        <v>540</v>
      </c>
      <c r="S54" s="236" t="s">
        <v>497</v>
      </c>
      <c r="T54" s="236" t="s">
        <v>508</v>
      </c>
      <c r="U54" s="236" t="s">
        <v>509</v>
      </c>
      <c r="V54" s="236" t="s">
        <v>509</v>
      </c>
      <c r="W54" s="239">
        <v>0</v>
      </c>
      <c r="X54" s="240">
        <v>70</v>
      </c>
      <c r="Y54" s="241">
        <f t="shared" si="0"/>
        <v>70</v>
      </c>
      <c r="Z54" s="240" t="s">
        <v>407</v>
      </c>
      <c r="AA54" s="240">
        <v>0</v>
      </c>
      <c r="AB54" s="240">
        <v>0</v>
      </c>
      <c r="AC54" s="240"/>
      <c r="AD54" s="240"/>
      <c r="AE54" s="240"/>
      <c r="AF54" s="243">
        <f t="shared" si="1"/>
        <v>0</v>
      </c>
      <c r="AG54" s="240"/>
      <c r="AH54" s="240"/>
      <c r="AI54" s="212">
        <f t="shared" si="2"/>
        <v>0</v>
      </c>
      <c r="AJ54" s="240">
        <f t="shared" si="3"/>
        <v>0</v>
      </c>
      <c r="AK54" s="240">
        <f t="shared" si="3"/>
        <v>0</v>
      </c>
      <c r="AL54" s="212">
        <f t="shared" si="4"/>
        <v>0</v>
      </c>
      <c r="AM54" s="240"/>
      <c r="AN54" s="240"/>
      <c r="AO54" s="240"/>
      <c r="AP54" s="236" t="s">
        <v>563</v>
      </c>
      <c r="AQ54" s="244" t="s">
        <v>598</v>
      </c>
    </row>
    <row r="55" spans="1:43" ht="30.75" customHeight="1" x14ac:dyDescent="0.15">
      <c r="A55" s="235" t="s">
        <v>1121</v>
      </c>
      <c r="B55" s="235" t="s">
        <v>1122</v>
      </c>
      <c r="C55" s="235" t="s">
        <v>1222</v>
      </c>
      <c r="D55" s="236" t="s">
        <v>1223</v>
      </c>
      <c r="E55" s="236" t="s">
        <v>249</v>
      </c>
      <c r="F55" s="236"/>
      <c r="G55" s="236" t="s">
        <v>249</v>
      </c>
      <c r="H55" s="236"/>
      <c r="I55" s="236"/>
      <c r="J55" s="236"/>
      <c r="K55" s="236"/>
      <c r="L55" s="236"/>
      <c r="M55" s="238" t="s">
        <v>506</v>
      </c>
      <c r="N55" s="236" t="s">
        <v>494</v>
      </c>
      <c r="O55" s="236" t="s">
        <v>404</v>
      </c>
      <c r="P55" s="236" t="s">
        <v>495</v>
      </c>
      <c r="Q55" s="236">
        <v>2</v>
      </c>
      <c r="R55" s="236" t="s">
        <v>1217</v>
      </c>
      <c r="S55" s="236" t="s">
        <v>497</v>
      </c>
      <c r="T55" s="236" t="s">
        <v>508</v>
      </c>
      <c r="U55" s="236" t="s">
        <v>509</v>
      </c>
      <c r="V55" s="236" t="s">
        <v>510</v>
      </c>
      <c r="W55" s="239">
        <v>103</v>
      </c>
      <c r="X55" s="240">
        <v>88</v>
      </c>
      <c r="Y55" s="241">
        <f t="shared" si="0"/>
        <v>191</v>
      </c>
      <c r="Z55" s="240" t="s">
        <v>515</v>
      </c>
      <c r="AA55" s="240">
        <v>1</v>
      </c>
      <c r="AB55" s="240">
        <v>52</v>
      </c>
      <c r="AC55" s="240"/>
      <c r="AD55" s="240"/>
      <c r="AE55" s="240"/>
      <c r="AF55" s="243">
        <f t="shared" si="1"/>
        <v>0</v>
      </c>
      <c r="AG55" s="240"/>
      <c r="AH55" s="240"/>
      <c r="AI55" s="212">
        <f t="shared" si="2"/>
        <v>0</v>
      </c>
      <c r="AJ55" s="240">
        <f t="shared" si="3"/>
        <v>0</v>
      </c>
      <c r="AK55" s="240">
        <f t="shared" si="3"/>
        <v>0</v>
      </c>
      <c r="AL55" s="212">
        <f t="shared" si="4"/>
        <v>0</v>
      </c>
      <c r="AM55" s="240"/>
      <c r="AN55" s="240"/>
      <c r="AO55" s="240"/>
      <c r="AP55" s="236" t="s">
        <v>511</v>
      </c>
      <c r="AQ55" s="244" t="s">
        <v>512</v>
      </c>
    </row>
    <row r="56" spans="1:43" ht="30.75" customHeight="1" x14ac:dyDescent="0.15">
      <c r="A56" s="235" t="s">
        <v>1121</v>
      </c>
      <c r="B56" s="235" t="s">
        <v>1122</v>
      </c>
      <c r="C56" s="235" t="s">
        <v>1224</v>
      </c>
      <c r="D56" s="236" t="s">
        <v>1225</v>
      </c>
      <c r="E56" s="236" t="s">
        <v>299</v>
      </c>
      <c r="F56" s="236"/>
      <c r="G56" s="236"/>
      <c r="H56" s="236"/>
      <c r="I56" s="236"/>
      <c r="J56" s="236" t="s">
        <v>299</v>
      </c>
      <c r="K56" s="236" t="s">
        <v>314</v>
      </c>
      <c r="L56" s="236"/>
      <c r="M56" s="238" t="s">
        <v>402</v>
      </c>
      <c r="N56" s="236" t="s">
        <v>494</v>
      </c>
      <c r="O56" s="236" t="s">
        <v>577</v>
      </c>
      <c r="P56" s="236" t="s">
        <v>405</v>
      </c>
      <c r="Q56" s="236">
        <v>1</v>
      </c>
      <c r="R56" s="236" t="s">
        <v>1128</v>
      </c>
      <c r="S56" s="236" t="s">
        <v>497</v>
      </c>
      <c r="T56" s="236" t="s">
        <v>508</v>
      </c>
      <c r="U56" s="236" t="s">
        <v>509</v>
      </c>
      <c r="V56" s="236" t="s">
        <v>509</v>
      </c>
      <c r="W56" s="239">
        <v>0</v>
      </c>
      <c r="X56" s="240">
        <v>40</v>
      </c>
      <c r="Y56" s="241">
        <f t="shared" si="0"/>
        <v>40</v>
      </c>
      <c r="Z56" s="240" t="s">
        <v>407</v>
      </c>
      <c r="AA56" s="240">
        <v>0</v>
      </c>
      <c r="AB56" s="240">
        <v>0</v>
      </c>
      <c r="AC56" s="240"/>
      <c r="AD56" s="240"/>
      <c r="AE56" s="240"/>
      <c r="AF56" s="243">
        <f t="shared" si="1"/>
        <v>0</v>
      </c>
      <c r="AG56" s="240"/>
      <c r="AH56" s="240"/>
      <c r="AI56" s="212">
        <f t="shared" si="2"/>
        <v>0</v>
      </c>
      <c r="AJ56" s="240">
        <f t="shared" si="3"/>
        <v>0</v>
      </c>
      <c r="AK56" s="240">
        <f t="shared" si="3"/>
        <v>0</v>
      </c>
      <c r="AL56" s="212">
        <f t="shared" si="4"/>
        <v>0</v>
      </c>
      <c r="AM56" s="240"/>
      <c r="AN56" s="240"/>
      <c r="AO56" s="240"/>
      <c r="AP56" s="236" t="s">
        <v>563</v>
      </c>
      <c r="AQ56" s="244" t="s">
        <v>598</v>
      </c>
    </row>
    <row r="57" spans="1:43" ht="30.75" customHeight="1" x14ac:dyDescent="0.25">
      <c r="A57" s="235" t="s">
        <v>1121</v>
      </c>
      <c r="B57" s="235" t="s">
        <v>1122</v>
      </c>
      <c r="C57" s="235" t="s">
        <v>1153</v>
      </c>
      <c r="D57" s="236" t="s">
        <v>1226</v>
      </c>
      <c r="E57" s="236" t="s">
        <v>1156</v>
      </c>
      <c r="F57" s="237" t="s">
        <v>240</v>
      </c>
      <c r="G57" s="237"/>
      <c r="H57" s="246" t="s">
        <v>264</v>
      </c>
      <c r="I57" s="246"/>
      <c r="J57" s="246"/>
      <c r="K57" s="246"/>
      <c r="L57" s="237" t="s">
        <v>318</v>
      </c>
      <c r="M57" s="238" t="s">
        <v>402</v>
      </c>
      <c r="N57" s="236" t="s">
        <v>494</v>
      </c>
      <c r="O57" s="236" t="s">
        <v>404</v>
      </c>
      <c r="P57" s="236" t="s">
        <v>495</v>
      </c>
      <c r="Q57" s="236">
        <v>2</v>
      </c>
      <c r="R57" s="236" t="s">
        <v>1227</v>
      </c>
      <c r="S57" s="236" t="s">
        <v>497</v>
      </c>
      <c r="T57" s="236" t="s">
        <v>498</v>
      </c>
      <c r="U57" s="236" t="s">
        <v>670</v>
      </c>
      <c r="V57" s="236" t="s">
        <v>803</v>
      </c>
      <c r="W57" s="239">
        <v>0</v>
      </c>
      <c r="X57" s="240">
        <v>500</v>
      </c>
      <c r="Y57" s="241">
        <f t="shared" si="0"/>
        <v>500</v>
      </c>
      <c r="Z57" s="240" t="s">
        <v>407</v>
      </c>
      <c r="AA57" s="240">
        <v>0</v>
      </c>
      <c r="AB57" s="240">
        <v>0</v>
      </c>
      <c r="AC57" s="240"/>
      <c r="AD57" s="240"/>
      <c r="AE57" s="240"/>
      <c r="AF57" s="243">
        <f t="shared" si="1"/>
        <v>0</v>
      </c>
      <c r="AG57" s="240"/>
      <c r="AH57" s="240"/>
      <c r="AI57" s="212">
        <f t="shared" si="2"/>
        <v>0</v>
      </c>
      <c r="AJ57" s="240">
        <f t="shared" si="3"/>
        <v>0</v>
      </c>
      <c r="AK57" s="240">
        <f t="shared" si="3"/>
        <v>0</v>
      </c>
      <c r="AL57" s="212">
        <f t="shared" si="4"/>
        <v>0</v>
      </c>
      <c r="AM57" s="240"/>
      <c r="AN57" s="240"/>
      <c r="AO57" s="240"/>
      <c r="AP57" s="236" t="s">
        <v>501</v>
      </c>
      <c r="AQ57" s="244" t="s">
        <v>502</v>
      </c>
    </row>
    <row r="58" spans="1:43" ht="30.75" customHeight="1" x14ac:dyDescent="0.15">
      <c r="A58" s="235" t="s">
        <v>1121</v>
      </c>
      <c r="B58" s="235" t="s">
        <v>1122</v>
      </c>
      <c r="C58" s="235" t="s">
        <v>1228</v>
      </c>
      <c r="D58" s="236" t="s">
        <v>1229</v>
      </c>
      <c r="E58" s="236" t="s">
        <v>240</v>
      </c>
      <c r="F58" s="237" t="s">
        <v>240</v>
      </c>
      <c r="G58" s="237"/>
      <c r="H58" s="237"/>
      <c r="I58" s="237"/>
      <c r="J58" s="237"/>
      <c r="K58" s="237"/>
      <c r="L58" s="237"/>
      <c r="M58" s="238" t="s">
        <v>402</v>
      </c>
      <c r="N58" s="236" t="s">
        <v>403</v>
      </c>
      <c r="O58" s="236" t="s">
        <v>404</v>
      </c>
      <c r="P58" s="236" t="s">
        <v>495</v>
      </c>
      <c r="Q58" s="236">
        <v>3</v>
      </c>
      <c r="R58" s="236"/>
      <c r="S58" s="236"/>
      <c r="T58" s="236"/>
      <c r="U58" s="236"/>
      <c r="V58" s="236"/>
      <c r="W58" s="239"/>
      <c r="X58" s="240"/>
      <c r="Y58" s="241">
        <f t="shared" si="0"/>
        <v>0</v>
      </c>
      <c r="Z58" s="240"/>
      <c r="AA58" s="240"/>
      <c r="AB58" s="240"/>
      <c r="AC58" s="240" t="s">
        <v>1125</v>
      </c>
      <c r="AD58" s="240">
        <v>0</v>
      </c>
      <c r="AE58" s="240">
        <v>0</v>
      </c>
      <c r="AF58" s="243">
        <f t="shared" si="1"/>
        <v>0</v>
      </c>
      <c r="AG58" s="240">
        <v>0</v>
      </c>
      <c r="AH58" s="240">
        <v>158</v>
      </c>
      <c r="AI58" s="212">
        <f t="shared" si="2"/>
        <v>158</v>
      </c>
      <c r="AJ58" s="240">
        <f t="shared" si="3"/>
        <v>0</v>
      </c>
      <c r="AK58" s="240">
        <f t="shared" si="3"/>
        <v>158</v>
      </c>
      <c r="AL58" s="212">
        <f t="shared" si="4"/>
        <v>158</v>
      </c>
      <c r="AM58" s="240" t="s">
        <v>407</v>
      </c>
      <c r="AN58" s="240">
        <v>0</v>
      </c>
      <c r="AO58" s="240">
        <v>0</v>
      </c>
      <c r="AP58" s="236" t="s">
        <v>408</v>
      </c>
      <c r="AQ58" s="244" t="s">
        <v>409</v>
      </c>
    </row>
    <row r="59" spans="1:43" ht="30.75" customHeight="1" x14ac:dyDescent="0.15">
      <c r="A59" s="235" t="s">
        <v>1121</v>
      </c>
      <c r="B59" s="235" t="s">
        <v>1122</v>
      </c>
      <c r="C59" s="235" t="s">
        <v>1144</v>
      </c>
      <c r="D59" s="236" t="s">
        <v>1230</v>
      </c>
      <c r="E59" s="236" t="s">
        <v>240</v>
      </c>
      <c r="F59" s="237" t="s">
        <v>240</v>
      </c>
      <c r="G59" s="237"/>
      <c r="H59" s="237"/>
      <c r="I59" s="237"/>
      <c r="J59" s="237"/>
      <c r="K59" s="237"/>
      <c r="L59" s="237"/>
      <c r="M59" s="238" t="s">
        <v>402</v>
      </c>
      <c r="N59" s="236" t="s">
        <v>403</v>
      </c>
      <c r="O59" s="236" t="s">
        <v>404</v>
      </c>
      <c r="P59" s="236" t="s">
        <v>495</v>
      </c>
      <c r="Q59" s="236">
        <v>29</v>
      </c>
      <c r="R59" s="236"/>
      <c r="S59" s="236"/>
      <c r="T59" s="236"/>
      <c r="U59" s="236"/>
      <c r="V59" s="236"/>
      <c r="W59" s="239"/>
      <c r="X59" s="240"/>
      <c r="Y59" s="241">
        <f t="shared" si="0"/>
        <v>0</v>
      </c>
      <c r="Z59" s="240"/>
      <c r="AA59" s="240"/>
      <c r="AB59" s="240"/>
      <c r="AC59" s="240" t="s">
        <v>1125</v>
      </c>
      <c r="AD59" s="240">
        <v>0</v>
      </c>
      <c r="AE59" s="240">
        <v>0</v>
      </c>
      <c r="AF59" s="243">
        <f t="shared" si="1"/>
        <v>0</v>
      </c>
      <c r="AG59" s="240">
        <v>0</v>
      </c>
      <c r="AH59" s="240">
        <v>485</v>
      </c>
      <c r="AI59" s="212">
        <f t="shared" si="2"/>
        <v>485</v>
      </c>
      <c r="AJ59" s="240">
        <f t="shared" si="3"/>
        <v>0</v>
      </c>
      <c r="AK59" s="240">
        <f t="shared" si="3"/>
        <v>485</v>
      </c>
      <c r="AL59" s="212">
        <f t="shared" si="4"/>
        <v>485</v>
      </c>
      <c r="AM59" s="240" t="s">
        <v>407</v>
      </c>
      <c r="AN59" s="240">
        <v>0</v>
      </c>
      <c r="AO59" s="240">
        <v>0</v>
      </c>
      <c r="AP59" s="236" t="s">
        <v>408</v>
      </c>
      <c r="AQ59" s="244" t="s">
        <v>409</v>
      </c>
    </row>
    <row r="60" spans="1:43" ht="30.75" customHeight="1" x14ac:dyDescent="0.15">
      <c r="A60" s="235" t="s">
        <v>1121</v>
      </c>
      <c r="B60" s="235" t="s">
        <v>1122</v>
      </c>
      <c r="C60" s="235" t="s">
        <v>1162</v>
      </c>
      <c r="D60" s="236" t="s">
        <v>1231</v>
      </c>
      <c r="E60" s="236" t="s">
        <v>299</v>
      </c>
      <c r="F60" s="236"/>
      <c r="G60" s="236"/>
      <c r="H60" s="236"/>
      <c r="I60" s="236"/>
      <c r="J60" s="236" t="s">
        <v>299</v>
      </c>
      <c r="K60" s="236" t="s">
        <v>314</v>
      </c>
      <c r="L60" s="236"/>
      <c r="M60" s="238" t="s">
        <v>402</v>
      </c>
      <c r="N60" s="236" t="s">
        <v>494</v>
      </c>
      <c r="O60" s="236" t="s">
        <v>609</v>
      </c>
      <c r="P60" s="236" t="s">
        <v>495</v>
      </c>
      <c r="Q60" s="236">
        <v>1</v>
      </c>
      <c r="R60" s="236" t="s">
        <v>540</v>
      </c>
      <c r="S60" s="236" t="s">
        <v>497</v>
      </c>
      <c r="T60" s="236" t="s">
        <v>508</v>
      </c>
      <c r="U60" s="236" t="s">
        <v>509</v>
      </c>
      <c r="V60" s="236" t="s">
        <v>509</v>
      </c>
      <c r="W60" s="239">
        <v>0</v>
      </c>
      <c r="X60" s="240">
        <v>42</v>
      </c>
      <c r="Y60" s="241">
        <f t="shared" si="0"/>
        <v>42</v>
      </c>
      <c r="Z60" s="240" t="s">
        <v>407</v>
      </c>
      <c r="AA60" s="240">
        <v>0</v>
      </c>
      <c r="AB60" s="240">
        <v>0</v>
      </c>
      <c r="AC60" s="240"/>
      <c r="AD60" s="240"/>
      <c r="AE60" s="240"/>
      <c r="AF60" s="243">
        <f t="shared" si="1"/>
        <v>0</v>
      </c>
      <c r="AG60" s="240"/>
      <c r="AH60" s="240"/>
      <c r="AI60" s="212">
        <f t="shared" si="2"/>
        <v>0</v>
      </c>
      <c r="AJ60" s="240">
        <f t="shared" si="3"/>
        <v>0</v>
      </c>
      <c r="AK60" s="240">
        <f t="shared" si="3"/>
        <v>0</v>
      </c>
      <c r="AL60" s="212">
        <f t="shared" si="4"/>
        <v>0</v>
      </c>
      <c r="AM60" s="240"/>
      <c r="AN60" s="240"/>
      <c r="AO60" s="240"/>
      <c r="AP60" s="236" t="s">
        <v>563</v>
      </c>
      <c r="AQ60" s="244" t="s">
        <v>598</v>
      </c>
    </row>
    <row r="61" spans="1:43" ht="30.75" customHeight="1" x14ac:dyDescent="0.15">
      <c r="A61" s="235" t="s">
        <v>1121</v>
      </c>
      <c r="B61" s="235" t="s">
        <v>1122</v>
      </c>
      <c r="C61" s="235" t="s">
        <v>1203</v>
      </c>
      <c r="D61" s="236" t="s">
        <v>1232</v>
      </c>
      <c r="E61" s="236" t="s">
        <v>240</v>
      </c>
      <c r="F61" s="237" t="s">
        <v>240</v>
      </c>
      <c r="G61" s="237"/>
      <c r="H61" s="237"/>
      <c r="I61" s="237"/>
      <c r="J61" s="237"/>
      <c r="K61" s="236" t="s">
        <v>314</v>
      </c>
      <c r="L61" s="237"/>
      <c r="M61" s="238" t="s">
        <v>402</v>
      </c>
      <c r="N61" s="236" t="s">
        <v>494</v>
      </c>
      <c r="O61" s="236" t="s">
        <v>404</v>
      </c>
      <c r="P61" s="236" t="s">
        <v>495</v>
      </c>
      <c r="Q61" s="236">
        <v>1</v>
      </c>
      <c r="R61" s="236" t="s">
        <v>1233</v>
      </c>
      <c r="S61" s="236" t="s">
        <v>497</v>
      </c>
      <c r="T61" s="236" t="s">
        <v>508</v>
      </c>
      <c r="U61" s="236" t="s">
        <v>509</v>
      </c>
      <c r="V61" s="236" t="s">
        <v>955</v>
      </c>
      <c r="W61" s="239">
        <v>0</v>
      </c>
      <c r="X61" s="240">
        <v>300</v>
      </c>
      <c r="Y61" s="241">
        <f t="shared" si="0"/>
        <v>300</v>
      </c>
      <c r="Z61" s="240" t="s">
        <v>407</v>
      </c>
      <c r="AA61" s="240">
        <v>0</v>
      </c>
      <c r="AB61" s="240">
        <v>0</v>
      </c>
      <c r="AC61" s="240"/>
      <c r="AD61" s="240"/>
      <c r="AE61" s="240"/>
      <c r="AF61" s="243">
        <f t="shared" si="1"/>
        <v>0</v>
      </c>
      <c r="AG61" s="240"/>
      <c r="AH61" s="240"/>
      <c r="AI61" s="212">
        <f t="shared" si="2"/>
        <v>0</v>
      </c>
      <c r="AJ61" s="240">
        <f t="shared" si="3"/>
        <v>0</v>
      </c>
      <c r="AK61" s="240">
        <f>AE61+AH61</f>
        <v>0</v>
      </c>
      <c r="AL61" s="212">
        <f t="shared" si="4"/>
        <v>0</v>
      </c>
      <c r="AM61" s="240"/>
      <c r="AN61" s="240"/>
      <c r="AO61" s="240"/>
      <c r="AP61" s="236" t="s">
        <v>501</v>
      </c>
      <c r="AQ61" s="244" t="s">
        <v>502</v>
      </c>
    </row>
    <row r="62" spans="1:43" ht="30.75" customHeight="1" x14ac:dyDescent="0.15">
      <c r="A62" s="235" t="s">
        <v>1121</v>
      </c>
      <c r="B62" s="235" t="s">
        <v>1122</v>
      </c>
      <c r="C62" s="235" t="s">
        <v>1234</v>
      </c>
      <c r="D62" s="236" t="s">
        <v>1232</v>
      </c>
      <c r="E62" s="236" t="s">
        <v>249</v>
      </c>
      <c r="F62" s="236"/>
      <c r="G62" s="236" t="s">
        <v>249</v>
      </c>
      <c r="H62" s="236"/>
      <c r="I62" s="236"/>
      <c r="J62" s="236"/>
      <c r="K62" s="236" t="s">
        <v>314</v>
      </c>
      <c r="L62" s="236"/>
      <c r="M62" s="238" t="s">
        <v>506</v>
      </c>
      <c r="N62" s="236" t="s">
        <v>494</v>
      </c>
      <c r="O62" s="236" t="s">
        <v>404</v>
      </c>
      <c r="P62" s="236" t="s">
        <v>495</v>
      </c>
      <c r="Q62" s="236">
        <v>3</v>
      </c>
      <c r="R62" s="236" t="s">
        <v>540</v>
      </c>
      <c r="S62" s="236" t="s">
        <v>497</v>
      </c>
      <c r="T62" s="236" t="s">
        <v>508</v>
      </c>
      <c r="U62" s="236" t="s">
        <v>509</v>
      </c>
      <c r="V62" s="236" t="s">
        <v>509</v>
      </c>
      <c r="W62" s="239">
        <v>313</v>
      </c>
      <c r="X62" s="240">
        <v>158</v>
      </c>
      <c r="Y62" s="241">
        <f t="shared" si="0"/>
        <v>471</v>
      </c>
      <c r="Z62" s="240" t="s">
        <v>407</v>
      </c>
      <c r="AA62" s="240">
        <v>0</v>
      </c>
      <c r="AB62" s="240">
        <v>0</v>
      </c>
      <c r="AC62" s="240"/>
      <c r="AD62" s="240"/>
      <c r="AE62" s="240"/>
      <c r="AF62" s="243">
        <f t="shared" si="1"/>
        <v>0</v>
      </c>
      <c r="AG62" s="240"/>
      <c r="AH62" s="240"/>
      <c r="AI62" s="212">
        <f t="shared" si="2"/>
        <v>0</v>
      </c>
      <c r="AJ62" s="240">
        <f t="shared" si="3"/>
        <v>0</v>
      </c>
      <c r="AK62" s="240">
        <f t="shared" si="3"/>
        <v>0</v>
      </c>
      <c r="AL62" s="212">
        <f t="shared" si="4"/>
        <v>0</v>
      </c>
      <c r="AM62" s="240"/>
      <c r="AN62" s="240"/>
      <c r="AO62" s="240"/>
      <c r="AP62" s="236" t="s">
        <v>511</v>
      </c>
      <c r="AQ62" s="244" t="s">
        <v>512</v>
      </c>
    </row>
    <row r="63" spans="1:43" ht="30.75" customHeight="1" x14ac:dyDescent="0.15">
      <c r="A63" s="235" t="s">
        <v>1121</v>
      </c>
      <c r="B63" s="235" t="s">
        <v>1122</v>
      </c>
      <c r="C63" s="235" t="s">
        <v>1136</v>
      </c>
      <c r="D63" s="236" t="s">
        <v>1235</v>
      </c>
      <c r="E63" s="236" t="s">
        <v>240</v>
      </c>
      <c r="F63" s="237" t="s">
        <v>240</v>
      </c>
      <c r="G63" s="237"/>
      <c r="H63" s="237"/>
      <c r="I63" s="237"/>
      <c r="J63" s="237"/>
      <c r="K63" s="237"/>
      <c r="L63" s="237" t="s">
        <v>318</v>
      </c>
      <c r="M63" s="238" t="s">
        <v>402</v>
      </c>
      <c r="N63" s="236" t="s">
        <v>494</v>
      </c>
      <c r="O63" s="236" t="s">
        <v>404</v>
      </c>
      <c r="P63" s="236" t="s">
        <v>550</v>
      </c>
      <c r="Q63" s="236">
        <v>1</v>
      </c>
      <c r="R63" s="236" t="s">
        <v>1236</v>
      </c>
      <c r="S63" s="236" t="s">
        <v>497</v>
      </c>
      <c r="T63" s="236" t="s">
        <v>573</v>
      </c>
      <c r="U63" s="236" t="s">
        <v>573</v>
      </c>
      <c r="V63" s="236" t="s">
        <v>573</v>
      </c>
      <c r="W63" s="239">
        <v>0</v>
      </c>
      <c r="X63" s="240">
        <v>863</v>
      </c>
      <c r="Y63" s="241">
        <f t="shared" si="0"/>
        <v>863</v>
      </c>
      <c r="Z63" s="240" t="s">
        <v>407</v>
      </c>
      <c r="AA63" s="240">
        <v>0</v>
      </c>
      <c r="AB63" s="240">
        <v>0</v>
      </c>
      <c r="AC63" s="240"/>
      <c r="AD63" s="240"/>
      <c r="AE63" s="240"/>
      <c r="AF63" s="243">
        <f t="shared" si="1"/>
        <v>0</v>
      </c>
      <c r="AG63" s="240"/>
      <c r="AH63" s="240"/>
      <c r="AI63" s="212">
        <f t="shared" si="2"/>
        <v>0</v>
      </c>
      <c r="AJ63" s="240">
        <f t="shared" si="3"/>
        <v>0</v>
      </c>
      <c r="AK63" s="240">
        <f>AE63+AH63</f>
        <v>0</v>
      </c>
      <c r="AL63" s="212">
        <f t="shared" si="4"/>
        <v>0</v>
      </c>
      <c r="AM63" s="240"/>
      <c r="AN63" s="240"/>
      <c r="AO63" s="240"/>
      <c r="AP63" s="236" t="s">
        <v>501</v>
      </c>
      <c r="AQ63" s="244" t="s">
        <v>502</v>
      </c>
    </row>
    <row r="64" spans="1:43" ht="30.75" customHeight="1" x14ac:dyDescent="0.15">
      <c r="A64" s="235" t="s">
        <v>1121</v>
      </c>
      <c r="B64" s="235" t="s">
        <v>1122</v>
      </c>
      <c r="C64" s="235" t="s">
        <v>1237</v>
      </c>
      <c r="D64" s="236" t="s">
        <v>1235</v>
      </c>
      <c r="E64" s="236" t="s">
        <v>249</v>
      </c>
      <c r="F64" s="236"/>
      <c r="G64" s="236" t="s">
        <v>249</v>
      </c>
      <c r="H64" s="236"/>
      <c r="I64" s="236"/>
      <c r="J64" s="236"/>
      <c r="K64" s="236" t="s">
        <v>314</v>
      </c>
      <c r="L64" s="236"/>
      <c r="M64" s="238" t="s">
        <v>506</v>
      </c>
      <c r="N64" s="236" t="s">
        <v>494</v>
      </c>
      <c r="O64" s="236" t="s">
        <v>404</v>
      </c>
      <c r="P64" s="236" t="s">
        <v>550</v>
      </c>
      <c r="Q64" s="236">
        <v>4</v>
      </c>
      <c r="R64" s="236" t="s">
        <v>551</v>
      </c>
      <c r="S64" s="236" t="s">
        <v>497</v>
      </c>
      <c r="T64" s="236" t="s">
        <v>508</v>
      </c>
      <c r="U64" s="236" t="s">
        <v>509</v>
      </c>
      <c r="V64" s="236" t="s">
        <v>552</v>
      </c>
      <c r="W64" s="239">
        <v>1783</v>
      </c>
      <c r="X64" s="240">
        <v>222</v>
      </c>
      <c r="Y64" s="241">
        <f t="shared" si="0"/>
        <v>2005</v>
      </c>
      <c r="Z64" s="240" t="s">
        <v>407</v>
      </c>
      <c r="AA64" s="240">
        <v>0</v>
      </c>
      <c r="AB64" s="240">
        <v>0</v>
      </c>
      <c r="AC64" s="240"/>
      <c r="AD64" s="240"/>
      <c r="AE64" s="240"/>
      <c r="AF64" s="243">
        <f t="shared" si="1"/>
        <v>0</v>
      </c>
      <c r="AG64" s="240"/>
      <c r="AH64" s="240"/>
      <c r="AI64" s="212">
        <f t="shared" si="2"/>
        <v>0</v>
      </c>
      <c r="AJ64" s="240">
        <f t="shared" si="3"/>
        <v>0</v>
      </c>
      <c r="AK64" s="240">
        <f t="shared" si="3"/>
        <v>0</v>
      </c>
      <c r="AL64" s="212">
        <f t="shared" si="4"/>
        <v>0</v>
      </c>
      <c r="AM64" s="240"/>
      <c r="AN64" s="240"/>
      <c r="AO64" s="240"/>
      <c r="AP64" s="236" t="s">
        <v>511</v>
      </c>
      <c r="AQ64" s="244" t="s">
        <v>512</v>
      </c>
    </row>
    <row r="65" spans="1:43" ht="30.75" customHeight="1" x14ac:dyDescent="0.15">
      <c r="A65" s="235" t="s">
        <v>1121</v>
      </c>
      <c r="B65" s="235" t="s">
        <v>1122</v>
      </c>
      <c r="C65" s="235" t="s">
        <v>1238</v>
      </c>
      <c r="D65" s="236" t="s">
        <v>1235</v>
      </c>
      <c r="E65" s="236" t="s">
        <v>249</v>
      </c>
      <c r="F65" s="236"/>
      <c r="G65" s="236" t="s">
        <v>249</v>
      </c>
      <c r="H65" s="236"/>
      <c r="I65" s="236"/>
      <c r="J65" s="236"/>
      <c r="K65" s="236"/>
      <c r="L65" s="237" t="s">
        <v>318</v>
      </c>
      <c r="M65" s="238" t="s">
        <v>506</v>
      </c>
      <c r="N65" s="236" t="s">
        <v>494</v>
      </c>
      <c r="O65" s="236" t="s">
        <v>404</v>
      </c>
      <c r="P65" s="236" t="s">
        <v>550</v>
      </c>
      <c r="Q65" s="236">
        <v>1</v>
      </c>
      <c r="R65" s="236" t="s">
        <v>534</v>
      </c>
      <c r="S65" s="236" t="s">
        <v>497</v>
      </c>
      <c r="T65" s="236" t="s">
        <v>535</v>
      </c>
      <c r="U65" s="236" t="s">
        <v>536</v>
      </c>
      <c r="V65" s="236" t="s">
        <v>536</v>
      </c>
      <c r="W65" s="239">
        <v>414</v>
      </c>
      <c r="X65" s="240">
        <v>0</v>
      </c>
      <c r="Y65" s="241">
        <f t="shared" si="0"/>
        <v>414</v>
      </c>
      <c r="Z65" s="240" t="s">
        <v>407</v>
      </c>
      <c r="AA65" s="240">
        <v>0</v>
      </c>
      <c r="AB65" s="240">
        <v>0</v>
      </c>
      <c r="AC65" s="240"/>
      <c r="AD65" s="240"/>
      <c r="AE65" s="240"/>
      <c r="AF65" s="243">
        <f t="shared" si="1"/>
        <v>0</v>
      </c>
      <c r="AG65" s="240"/>
      <c r="AH65" s="240"/>
      <c r="AI65" s="212">
        <f t="shared" si="2"/>
        <v>0</v>
      </c>
      <c r="AJ65" s="240">
        <f t="shared" si="3"/>
        <v>0</v>
      </c>
      <c r="AK65" s="240">
        <f t="shared" si="3"/>
        <v>0</v>
      </c>
      <c r="AL65" s="212">
        <f t="shared" si="4"/>
        <v>0</v>
      </c>
      <c r="AM65" s="240"/>
      <c r="AN65" s="240"/>
      <c r="AO65" s="240"/>
      <c r="AP65" s="236" t="s">
        <v>511</v>
      </c>
      <c r="AQ65" s="244" t="s">
        <v>512</v>
      </c>
    </row>
    <row r="66" spans="1:43" ht="30.75" customHeight="1" x14ac:dyDescent="0.15">
      <c r="A66" s="235" t="s">
        <v>1121</v>
      </c>
      <c r="B66" s="235" t="s">
        <v>1122</v>
      </c>
      <c r="C66" s="235" t="s">
        <v>1141</v>
      </c>
      <c r="D66" s="236" t="s">
        <v>1239</v>
      </c>
      <c r="E66" s="236" t="s">
        <v>249</v>
      </c>
      <c r="F66" s="236"/>
      <c r="G66" s="236" t="s">
        <v>249</v>
      </c>
      <c r="H66" s="236"/>
      <c r="I66" s="236"/>
      <c r="J66" s="236"/>
      <c r="K66" s="236" t="s">
        <v>314</v>
      </c>
      <c r="L66" s="236"/>
      <c r="M66" s="238" t="s">
        <v>506</v>
      </c>
      <c r="N66" s="236" t="s">
        <v>494</v>
      </c>
      <c r="O66" s="236" t="s">
        <v>404</v>
      </c>
      <c r="P66" s="236" t="s">
        <v>495</v>
      </c>
      <c r="Q66" s="236">
        <v>3</v>
      </c>
      <c r="R66" s="236" t="s">
        <v>1135</v>
      </c>
      <c r="S66" s="236" t="s">
        <v>497</v>
      </c>
      <c r="T66" s="236" t="s">
        <v>508</v>
      </c>
      <c r="U66" s="236" t="s">
        <v>509</v>
      </c>
      <c r="V66" s="236" t="s">
        <v>768</v>
      </c>
      <c r="W66" s="239">
        <v>637</v>
      </c>
      <c r="X66" s="240">
        <v>135</v>
      </c>
      <c r="Y66" s="241">
        <f t="shared" si="0"/>
        <v>772</v>
      </c>
      <c r="Z66" s="240" t="s">
        <v>515</v>
      </c>
      <c r="AA66" s="240">
        <v>1</v>
      </c>
      <c r="AB66" s="240">
        <v>90</v>
      </c>
      <c r="AC66" s="240"/>
      <c r="AD66" s="240"/>
      <c r="AE66" s="240"/>
      <c r="AF66" s="243">
        <f t="shared" si="1"/>
        <v>0</v>
      </c>
      <c r="AG66" s="240"/>
      <c r="AH66" s="240"/>
      <c r="AI66" s="212">
        <f t="shared" si="2"/>
        <v>0</v>
      </c>
      <c r="AJ66" s="240">
        <f t="shared" si="3"/>
        <v>0</v>
      </c>
      <c r="AK66" s="240">
        <f t="shared" si="3"/>
        <v>0</v>
      </c>
      <c r="AL66" s="212">
        <f t="shared" si="4"/>
        <v>0</v>
      </c>
      <c r="AM66" s="240"/>
      <c r="AN66" s="240"/>
      <c r="AO66" s="240"/>
      <c r="AP66" s="236" t="s">
        <v>511</v>
      </c>
      <c r="AQ66" s="244" t="s">
        <v>512</v>
      </c>
    </row>
    <row r="67" spans="1:43" ht="30.75" customHeight="1" x14ac:dyDescent="0.15">
      <c r="A67" s="235" t="s">
        <v>1121</v>
      </c>
      <c r="B67" s="235" t="s">
        <v>1122</v>
      </c>
      <c r="C67" s="235" t="s">
        <v>1144</v>
      </c>
      <c r="D67" s="236" t="s">
        <v>1240</v>
      </c>
      <c r="E67" s="236" t="s">
        <v>240</v>
      </c>
      <c r="F67" s="237" t="s">
        <v>240</v>
      </c>
      <c r="G67" s="237"/>
      <c r="H67" s="237"/>
      <c r="I67" s="237"/>
      <c r="J67" s="237"/>
      <c r="K67" s="237"/>
      <c r="L67" s="237"/>
      <c r="M67" s="238" t="s">
        <v>402</v>
      </c>
      <c r="N67" s="236" t="s">
        <v>403</v>
      </c>
      <c r="O67" s="236" t="s">
        <v>404</v>
      </c>
      <c r="P67" s="236" t="s">
        <v>414</v>
      </c>
      <c r="Q67" s="236">
        <v>29</v>
      </c>
      <c r="R67" s="236"/>
      <c r="S67" s="236"/>
      <c r="T67" s="236"/>
      <c r="U67" s="236"/>
      <c r="V67" s="236"/>
      <c r="W67" s="239"/>
      <c r="X67" s="240"/>
      <c r="Y67" s="241">
        <f t="shared" si="0"/>
        <v>0</v>
      </c>
      <c r="Z67" s="240"/>
      <c r="AA67" s="240"/>
      <c r="AB67" s="240"/>
      <c r="AC67" s="240" t="s">
        <v>1125</v>
      </c>
      <c r="AD67" s="240">
        <v>0</v>
      </c>
      <c r="AE67" s="240">
        <v>0</v>
      </c>
      <c r="AF67" s="243">
        <f t="shared" si="1"/>
        <v>0</v>
      </c>
      <c r="AG67" s="240">
        <v>0</v>
      </c>
      <c r="AH67" s="240">
        <v>570</v>
      </c>
      <c r="AI67" s="212">
        <f t="shared" si="2"/>
        <v>570</v>
      </c>
      <c r="AJ67" s="240">
        <f t="shared" si="3"/>
        <v>0</v>
      </c>
      <c r="AK67" s="240">
        <f>AE67+AH67</f>
        <v>570</v>
      </c>
      <c r="AL67" s="212">
        <f t="shared" si="4"/>
        <v>570</v>
      </c>
      <c r="AM67" s="240" t="s">
        <v>407</v>
      </c>
      <c r="AN67" s="240">
        <v>0</v>
      </c>
      <c r="AO67" s="240">
        <v>0</v>
      </c>
      <c r="AP67" s="236" t="s">
        <v>408</v>
      </c>
      <c r="AQ67" s="244" t="s">
        <v>409</v>
      </c>
    </row>
    <row r="68" spans="1:43" ht="30.75" customHeight="1" x14ac:dyDescent="0.15">
      <c r="A68" s="235" t="s">
        <v>1121</v>
      </c>
      <c r="B68" s="235" t="s">
        <v>1122</v>
      </c>
      <c r="C68" s="235" t="s">
        <v>1241</v>
      </c>
      <c r="D68" s="236" t="s">
        <v>1242</v>
      </c>
      <c r="E68" s="236" t="s">
        <v>249</v>
      </c>
      <c r="F68" s="236"/>
      <c r="G68" s="236" t="s">
        <v>249</v>
      </c>
      <c r="H68" s="236"/>
      <c r="I68" s="236"/>
      <c r="J68" s="236"/>
      <c r="K68" s="236" t="s">
        <v>314</v>
      </c>
      <c r="L68" s="236"/>
      <c r="M68" s="238" t="s">
        <v>506</v>
      </c>
      <c r="N68" s="236" t="s">
        <v>494</v>
      </c>
      <c r="O68" s="236" t="s">
        <v>404</v>
      </c>
      <c r="P68" s="236" t="s">
        <v>495</v>
      </c>
      <c r="Q68" s="236">
        <v>3</v>
      </c>
      <c r="R68" s="236" t="s">
        <v>1214</v>
      </c>
      <c r="S68" s="236" t="s">
        <v>497</v>
      </c>
      <c r="T68" s="236" t="s">
        <v>508</v>
      </c>
      <c r="U68" s="236" t="s">
        <v>509</v>
      </c>
      <c r="V68" s="236" t="s">
        <v>509</v>
      </c>
      <c r="W68" s="239">
        <v>1043</v>
      </c>
      <c r="X68" s="240">
        <v>228</v>
      </c>
      <c r="Y68" s="241">
        <f t="shared" si="0"/>
        <v>1271</v>
      </c>
      <c r="Z68" s="240" t="s">
        <v>515</v>
      </c>
      <c r="AA68" s="240">
        <v>1</v>
      </c>
      <c r="AB68" s="240">
        <v>120</v>
      </c>
      <c r="AC68" s="240"/>
      <c r="AD68" s="240"/>
      <c r="AE68" s="240"/>
      <c r="AF68" s="243">
        <f t="shared" si="1"/>
        <v>0</v>
      </c>
      <c r="AG68" s="240"/>
      <c r="AH68" s="240"/>
      <c r="AI68" s="212">
        <f t="shared" si="2"/>
        <v>0</v>
      </c>
      <c r="AJ68" s="240">
        <f t="shared" si="3"/>
        <v>0</v>
      </c>
      <c r="AK68" s="240">
        <f t="shared" si="3"/>
        <v>0</v>
      </c>
      <c r="AL68" s="212">
        <f t="shared" si="4"/>
        <v>0</v>
      </c>
      <c r="AM68" s="240"/>
      <c r="AN68" s="240"/>
      <c r="AO68" s="240"/>
      <c r="AP68" s="236" t="s">
        <v>511</v>
      </c>
      <c r="AQ68" s="244" t="s">
        <v>512</v>
      </c>
    </row>
    <row r="69" spans="1:43" ht="30.75" customHeight="1" x14ac:dyDescent="0.15">
      <c r="A69" s="235" t="s">
        <v>1121</v>
      </c>
      <c r="B69" s="235" t="s">
        <v>1122</v>
      </c>
      <c r="C69" s="235" t="s">
        <v>1243</v>
      </c>
      <c r="D69" s="236" t="s">
        <v>1244</v>
      </c>
      <c r="E69" s="236" t="s">
        <v>249</v>
      </c>
      <c r="F69" s="236"/>
      <c r="G69" s="236" t="s">
        <v>249</v>
      </c>
      <c r="H69" s="236"/>
      <c r="I69" s="236"/>
      <c r="J69" s="236"/>
      <c r="K69" s="236"/>
      <c r="L69" s="236"/>
      <c r="M69" s="238" t="s">
        <v>506</v>
      </c>
      <c r="N69" s="236" t="s">
        <v>494</v>
      </c>
      <c r="O69" s="236" t="s">
        <v>404</v>
      </c>
      <c r="P69" s="236" t="s">
        <v>495</v>
      </c>
      <c r="Q69" s="236">
        <v>3</v>
      </c>
      <c r="R69" s="236" t="s">
        <v>1217</v>
      </c>
      <c r="S69" s="236" t="s">
        <v>497</v>
      </c>
      <c r="T69" s="236" t="s">
        <v>508</v>
      </c>
      <c r="U69" s="236" t="s">
        <v>509</v>
      </c>
      <c r="V69" s="236" t="s">
        <v>510</v>
      </c>
      <c r="W69" s="239">
        <v>111</v>
      </c>
      <c r="X69" s="240">
        <v>101</v>
      </c>
      <c r="Y69" s="241">
        <f t="shared" si="0"/>
        <v>212</v>
      </c>
      <c r="Z69" s="240" t="s">
        <v>515</v>
      </c>
      <c r="AA69" s="240">
        <v>1</v>
      </c>
      <c r="AB69" s="240">
        <v>28</v>
      </c>
      <c r="AC69" s="240"/>
      <c r="AD69" s="240"/>
      <c r="AE69" s="240"/>
      <c r="AF69" s="243">
        <f t="shared" si="1"/>
        <v>0</v>
      </c>
      <c r="AG69" s="240"/>
      <c r="AH69" s="240"/>
      <c r="AI69" s="212">
        <f t="shared" si="2"/>
        <v>0</v>
      </c>
      <c r="AJ69" s="240">
        <f t="shared" si="3"/>
        <v>0</v>
      </c>
      <c r="AK69" s="240">
        <f t="shared" si="3"/>
        <v>0</v>
      </c>
      <c r="AL69" s="212">
        <f t="shared" si="4"/>
        <v>0</v>
      </c>
      <c r="AM69" s="240"/>
      <c r="AN69" s="240"/>
      <c r="AO69" s="240"/>
      <c r="AP69" s="236" t="s">
        <v>511</v>
      </c>
      <c r="AQ69" s="244" t="s">
        <v>512</v>
      </c>
    </row>
    <row r="70" spans="1:43" ht="30.75" customHeight="1" x14ac:dyDescent="0.15">
      <c r="A70" s="235" t="s">
        <v>1121</v>
      </c>
      <c r="B70" s="235" t="s">
        <v>1122</v>
      </c>
      <c r="C70" s="235" t="s">
        <v>1141</v>
      </c>
      <c r="D70" s="236" t="s">
        <v>1245</v>
      </c>
      <c r="E70" s="236" t="s">
        <v>249</v>
      </c>
      <c r="F70" s="236"/>
      <c r="G70" s="236" t="s">
        <v>249</v>
      </c>
      <c r="H70" s="236"/>
      <c r="I70" s="236"/>
      <c r="J70" s="236"/>
      <c r="K70" s="236" t="s">
        <v>314</v>
      </c>
      <c r="L70" s="236"/>
      <c r="M70" s="238" t="s">
        <v>506</v>
      </c>
      <c r="N70" s="236" t="s">
        <v>494</v>
      </c>
      <c r="O70" s="236" t="s">
        <v>404</v>
      </c>
      <c r="P70" s="236" t="s">
        <v>495</v>
      </c>
      <c r="Q70" s="236">
        <v>3</v>
      </c>
      <c r="R70" s="236" t="s">
        <v>540</v>
      </c>
      <c r="S70" s="236" t="s">
        <v>497</v>
      </c>
      <c r="T70" s="236" t="s">
        <v>508</v>
      </c>
      <c r="U70" s="236" t="s">
        <v>509</v>
      </c>
      <c r="V70" s="236" t="s">
        <v>509</v>
      </c>
      <c r="W70" s="239">
        <v>276</v>
      </c>
      <c r="X70" s="240">
        <v>38</v>
      </c>
      <c r="Y70" s="241">
        <f t="shared" si="0"/>
        <v>314</v>
      </c>
      <c r="Z70" s="240" t="s">
        <v>407</v>
      </c>
      <c r="AA70" s="240">
        <v>0</v>
      </c>
      <c r="AB70" s="240">
        <v>0</v>
      </c>
      <c r="AC70" s="240"/>
      <c r="AD70" s="240"/>
      <c r="AE70" s="240"/>
      <c r="AF70" s="243">
        <f t="shared" si="1"/>
        <v>0</v>
      </c>
      <c r="AG70" s="240"/>
      <c r="AH70" s="240"/>
      <c r="AI70" s="212">
        <f t="shared" si="2"/>
        <v>0</v>
      </c>
      <c r="AJ70" s="240">
        <f t="shared" si="3"/>
        <v>0</v>
      </c>
      <c r="AK70" s="240">
        <f t="shared" si="3"/>
        <v>0</v>
      </c>
      <c r="AL70" s="212">
        <f t="shared" si="4"/>
        <v>0</v>
      </c>
      <c r="AM70" s="240"/>
      <c r="AN70" s="240"/>
      <c r="AO70" s="240"/>
      <c r="AP70" s="236" t="s">
        <v>511</v>
      </c>
      <c r="AQ70" s="244" t="s">
        <v>512</v>
      </c>
    </row>
    <row r="71" spans="1:43" ht="30.75" customHeight="1" x14ac:dyDescent="0.15">
      <c r="A71" s="235" t="s">
        <v>1121</v>
      </c>
      <c r="B71" s="235" t="s">
        <v>1122</v>
      </c>
      <c r="C71" s="235" t="s">
        <v>1162</v>
      </c>
      <c r="D71" s="236" t="s">
        <v>1246</v>
      </c>
      <c r="E71" s="236" t="s">
        <v>240</v>
      </c>
      <c r="F71" s="237" t="s">
        <v>240</v>
      </c>
      <c r="G71" s="237"/>
      <c r="H71" s="237"/>
      <c r="I71" s="237"/>
      <c r="J71" s="237"/>
      <c r="K71" s="236" t="s">
        <v>314</v>
      </c>
      <c r="L71" s="237"/>
      <c r="M71" s="238" t="s">
        <v>402</v>
      </c>
      <c r="N71" s="236" t="s">
        <v>494</v>
      </c>
      <c r="O71" s="236" t="s">
        <v>404</v>
      </c>
      <c r="P71" s="236" t="s">
        <v>495</v>
      </c>
      <c r="Q71" s="236">
        <v>1</v>
      </c>
      <c r="R71" s="236" t="s">
        <v>1247</v>
      </c>
      <c r="S71" s="236" t="s">
        <v>497</v>
      </c>
      <c r="T71" s="236" t="s">
        <v>508</v>
      </c>
      <c r="U71" s="236" t="s">
        <v>719</v>
      </c>
      <c r="V71" s="236" t="s">
        <v>880</v>
      </c>
      <c r="W71" s="239">
        <v>0</v>
      </c>
      <c r="X71" s="240">
        <v>4000</v>
      </c>
      <c r="Y71" s="241">
        <f t="shared" si="0"/>
        <v>4000</v>
      </c>
      <c r="Z71" s="240" t="s">
        <v>407</v>
      </c>
      <c r="AA71" s="240">
        <v>0</v>
      </c>
      <c r="AB71" s="240">
        <v>0</v>
      </c>
      <c r="AC71" s="240"/>
      <c r="AD71" s="240"/>
      <c r="AE71" s="240"/>
      <c r="AF71" s="243">
        <f t="shared" si="1"/>
        <v>0</v>
      </c>
      <c r="AG71" s="240"/>
      <c r="AH71" s="240"/>
      <c r="AI71" s="212">
        <f t="shared" si="2"/>
        <v>0</v>
      </c>
      <c r="AJ71" s="240">
        <f t="shared" si="3"/>
        <v>0</v>
      </c>
      <c r="AK71" s="240">
        <f t="shared" si="3"/>
        <v>0</v>
      </c>
      <c r="AL71" s="212">
        <f t="shared" si="4"/>
        <v>0</v>
      </c>
      <c r="AM71" s="240"/>
      <c r="AN71" s="240"/>
      <c r="AO71" s="240"/>
      <c r="AP71" s="236" t="s">
        <v>501</v>
      </c>
      <c r="AQ71" s="244" t="s">
        <v>502</v>
      </c>
    </row>
    <row r="72" spans="1:43" ht="30.75" customHeight="1" x14ac:dyDescent="0.15">
      <c r="A72" s="235" t="s">
        <v>1121</v>
      </c>
      <c r="B72" s="235" t="s">
        <v>1122</v>
      </c>
      <c r="C72" s="235" t="s">
        <v>1238</v>
      </c>
      <c r="D72" s="236" t="s">
        <v>1246</v>
      </c>
      <c r="E72" s="236" t="s">
        <v>240</v>
      </c>
      <c r="F72" s="237" t="s">
        <v>240</v>
      </c>
      <c r="G72" s="237"/>
      <c r="H72" s="237"/>
      <c r="I72" s="237"/>
      <c r="J72" s="237"/>
      <c r="K72" s="236" t="s">
        <v>314</v>
      </c>
      <c r="L72" s="237"/>
      <c r="M72" s="238" t="s">
        <v>402</v>
      </c>
      <c r="N72" s="236" t="s">
        <v>494</v>
      </c>
      <c r="O72" s="236" t="s">
        <v>404</v>
      </c>
      <c r="P72" s="236" t="s">
        <v>495</v>
      </c>
      <c r="Q72" s="236">
        <v>1</v>
      </c>
      <c r="R72" s="236" t="s">
        <v>1248</v>
      </c>
      <c r="S72" s="236" t="s">
        <v>497</v>
      </c>
      <c r="T72" s="236" t="s">
        <v>508</v>
      </c>
      <c r="U72" s="236" t="s">
        <v>700</v>
      </c>
      <c r="V72" s="236" t="s">
        <v>700</v>
      </c>
      <c r="W72" s="239">
        <v>0</v>
      </c>
      <c r="X72" s="240">
        <v>2000</v>
      </c>
      <c r="Y72" s="241">
        <f t="shared" si="0"/>
        <v>2000</v>
      </c>
      <c r="Z72" s="240" t="s">
        <v>407</v>
      </c>
      <c r="AA72" s="240">
        <v>0</v>
      </c>
      <c r="AB72" s="240">
        <v>0</v>
      </c>
      <c r="AC72" s="240"/>
      <c r="AD72" s="240"/>
      <c r="AE72" s="240"/>
      <c r="AF72" s="243">
        <f t="shared" si="1"/>
        <v>0</v>
      </c>
      <c r="AG72" s="240"/>
      <c r="AH72" s="240"/>
      <c r="AI72" s="212">
        <f t="shared" si="2"/>
        <v>0</v>
      </c>
      <c r="AJ72" s="240">
        <f t="shared" ref="AJ72:AK134" si="5">AD72+AG72</f>
        <v>0</v>
      </c>
      <c r="AK72" s="240">
        <f t="shared" ref="AK72:AK78" si="6">AE72+AH72</f>
        <v>0</v>
      </c>
      <c r="AL72" s="212">
        <f t="shared" si="4"/>
        <v>0</v>
      </c>
      <c r="AM72" s="240"/>
      <c r="AN72" s="240"/>
      <c r="AO72" s="240"/>
      <c r="AP72" s="236" t="s">
        <v>501</v>
      </c>
      <c r="AQ72" s="244" t="s">
        <v>502</v>
      </c>
    </row>
    <row r="73" spans="1:43" ht="30.75" customHeight="1" x14ac:dyDescent="0.15">
      <c r="A73" s="235" t="s">
        <v>1121</v>
      </c>
      <c r="B73" s="235" t="s">
        <v>1122</v>
      </c>
      <c r="C73" s="235" t="s">
        <v>1249</v>
      </c>
      <c r="D73" s="236" t="s">
        <v>1246</v>
      </c>
      <c r="E73" s="236" t="s">
        <v>240</v>
      </c>
      <c r="F73" s="237" t="s">
        <v>240</v>
      </c>
      <c r="G73" s="237"/>
      <c r="H73" s="237"/>
      <c r="I73" s="237"/>
      <c r="J73" s="237"/>
      <c r="K73" s="236" t="s">
        <v>314</v>
      </c>
      <c r="L73" s="237"/>
      <c r="M73" s="238" t="s">
        <v>402</v>
      </c>
      <c r="N73" s="236" t="s">
        <v>494</v>
      </c>
      <c r="O73" s="236" t="s">
        <v>404</v>
      </c>
      <c r="P73" s="236" t="s">
        <v>495</v>
      </c>
      <c r="Q73" s="236">
        <v>1</v>
      </c>
      <c r="R73" s="236" t="s">
        <v>1250</v>
      </c>
      <c r="S73" s="236" t="s">
        <v>497</v>
      </c>
      <c r="T73" s="236" t="s">
        <v>508</v>
      </c>
      <c r="U73" s="236" t="s">
        <v>695</v>
      </c>
      <c r="V73" s="236" t="s">
        <v>639</v>
      </c>
      <c r="W73" s="239">
        <v>0</v>
      </c>
      <c r="X73" s="240">
        <v>2000</v>
      </c>
      <c r="Y73" s="241">
        <f t="shared" si="0"/>
        <v>2000</v>
      </c>
      <c r="Z73" s="240" t="s">
        <v>407</v>
      </c>
      <c r="AA73" s="240">
        <v>0</v>
      </c>
      <c r="AB73" s="240">
        <v>0</v>
      </c>
      <c r="AC73" s="240"/>
      <c r="AD73" s="240"/>
      <c r="AE73" s="240"/>
      <c r="AF73" s="243">
        <f t="shared" ref="AF73:AF136" si="7">SUM(AD73:AE73)</f>
        <v>0</v>
      </c>
      <c r="AG73" s="240"/>
      <c r="AH73" s="240"/>
      <c r="AI73" s="212">
        <f t="shared" ref="AI73:AI136" si="8">SUM(AG73:AH73)</f>
        <v>0</v>
      </c>
      <c r="AJ73" s="240">
        <f t="shared" si="5"/>
        <v>0</v>
      </c>
      <c r="AK73" s="240">
        <f t="shared" si="6"/>
        <v>0</v>
      </c>
      <c r="AL73" s="212">
        <f t="shared" ref="AL73:AL136" si="9">AJ73+AK73</f>
        <v>0</v>
      </c>
      <c r="AM73" s="240"/>
      <c r="AN73" s="240"/>
      <c r="AO73" s="240"/>
      <c r="AP73" s="236" t="s">
        <v>501</v>
      </c>
      <c r="AQ73" s="244" t="s">
        <v>502</v>
      </c>
    </row>
    <row r="74" spans="1:43" ht="30.75" customHeight="1" x14ac:dyDescent="0.15">
      <c r="A74" s="235" t="s">
        <v>1121</v>
      </c>
      <c r="B74" s="235" t="s">
        <v>1122</v>
      </c>
      <c r="C74" s="235" t="s">
        <v>1251</v>
      </c>
      <c r="D74" s="236" t="s">
        <v>1252</v>
      </c>
      <c r="E74" s="236" t="s">
        <v>240</v>
      </c>
      <c r="F74" s="237" t="s">
        <v>240</v>
      </c>
      <c r="G74" s="237"/>
      <c r="H74" s="237"/>
      <c r="I74" s="237"/>
      <c r="J74" s="237"/>
      <c r="K74" s="236" t="s">
        <v>314</v>
      </c>
      <c r="L74" s="237"/>
      <c r="M74" s="238" t="s">
        <v>402</v>
      </c>
      <c r="N74" s="236" t="s">
        <v>494</v>
      </c>
      <c r="O74" s="236" t="s">
        <v>404</v>
      </c>
      <c r="P74" s="236" t="s">
        <v>495</v>
      </c>
      <c r="Q74" s="236">
        <v>1</v>
      </c>
      <c r="R74" s="236" t="s">
        <v>1253</v>
      </c>
      <c r="S74" s="236" t="s">
        <v>497</v>
      </c>
      <c r="T74" s="236" t="s">
        <v>508</v>
      </c>
      <c r="U74" s="236" t="s">
        <v>509</v>
      </c>
      <c r="V74" s="236" t="s">
        <v>801</v>
      </c>
      <c r="W74" s="239">
        <v>0</v>
      </c>
      <c r="X74" s="240">
        <v>550</v>
      </c>
      <c r="Y74" s="241">
        <f t="shared" si="0"/>
        <v>550</v>
      </c>
      <c r="Z74" s="240" t="s">
        <v>407</v>
      </c>
      <c r="AA74" s="240">
        <v>0</v>
      </c>
      <c r="AB74" s="240">
        <v>0</v>
      </c>
      <c r="AC74" s="240"/>
      <c r="AD74" s="240"/>
      <c r="AE74" s="240"/>
      <c r="AF74" s="243">
        <f t="shared" si="7"/>
        <v>0</v>
      </c>
      <c r="AG74" s="240"/>
      <c r="AH74" s="240"/>
      <c r="AI74" s="212">
        <f t="shared" si="8"/>
        <v>0</v>
      </c>
      <c r="AJ74" s="240">
        <f t="shared" si="5"/>
        <v>0</v>
      </c>
      <c r="AK74" s="240">
        <f t="shared" si="6"/>
        <v>0</v>
      </c>
      <c r="AL74" s="212">
        <f t="shared" si="9"/>
        <v>0</v>
      </c>
      <c r="AM74" s="240"/>
      <c r="AN74" s="240"/>
      <c r="AO74" s="240"/>
      <c r="AP74" s="236" t="s">
        <v>501</v>
      </c>
      <c r="AQ74" s="244" t="s">
        <v>502</v>
      </c>
    </row>
    <row r="75" spans="1:43" ht="30.75" customHeight="1" x14ac:dyDescent="0.15">
      <c r="A75" s="235" t="s">
        <v>1121</v>
      </c>
      <c r="B75" s="235" t="s">
        <v>1122</v>
      </c>
      <c r="C75" s="235" t="s">
        <v>1200</v>
      </c>
      <c r="D75" s="236" t="s">
        <v>1252</v>
      </c>
      <c r="E75" s="236" t="s">
        <v>240</v>
      </c>
      <c r="F75" s="237" t="s">
        <v>240</v>
      </c>
      <c r="G75" s="237"/>
      <c r="H75" s="237"/>
      <c r="I75" s="237"/>
      <c r="J75" s="237"/>
      <c r="K75" s="236" t="s">
        <v>314</v>
      </c>
      <c r="L75" s="237"/>
      <c r="M75" s="238" t="s">
        <v>402</v>
      </c>
      <c r="N75" s="236" t="s">
        <v>494</v>
      </c>
      <c r="O75" s="236" t="s">
        <v>404</v>
      </c>
      <c r="P75" s="236" t="s">
        <v>495</v>
      </c>
      <c r="Q75" s="236">
        <v>1</v>
      </c>
      <c r="R75" s="236" t="s">
        <v>1254</v>
      </c>
      <c r="S75" s="236" t="s">
        <v>497</v>
      </c>
      <c r="T75" s="236" t="s">
        <v>508</v>
      </c>
      <c r="U75" s="236" t="s">
        <v>509</v>
      </c>
      <c r="V75" s="236" t="s">
        <v>835</v>
      </c>
      <c r="W75" s="239">
        <v>0</v>
      </c>
      <c r="X75" s="240">
        <v>850</v>
      </c>
      <c r="Y75" s="241">
        <f t="shared" si="0"/>
        <v>850</v>
      </c>
      <c r="Z75" s="240" t="s">
        <v>407</v>
      </c>
      <c r="AA75" s="240">
        <v>0</v>
      </c>
      <c r="AB75" s="240">
        <v>0</v>
      </c>
      <c r="AC75" s="240"/>
      <c r="AD75" s="240"/>
      <c r="AE75" s="240"/>
      <c r="AF75" s="243">
        <f t="shared" si="7"/>
        <v>0</v>
      </c>
      <c r="AG75" s="240"/>
      <c r="AH75" s="240"/>
      <c r="AI75" s="212">
        <f t="shared" si="8"/>
        <v>0</v>
      </c>
      <c r="AJ75" s="240">
        <f t="shared" si="5"/>
        <v>0</v>
      </c>
      <c r="AK75" s="240">
        <f t="shared" si="6"/>
        <v>0</v>
      </c>
      <c r="AL75" s="212">
        <f t="shared" si="9"/>
        <v>0</v>
      </c>
      <c r="AM75" s="240"/>
      <c r="AN75" s="240"/>
      <c r="AO75" s="240"/>
      <c r="AP75" s="236" t="s">
        <v>501</v>
      </c>
      <c r="AQ75" s="244" t="s">
        <v>502</v>
      </c>
    </row>
    <row r="76" spans="1:43" ht="30.75" customHeight="1" x14ac:dyDescent="0.15">
      <c r="A76" s="235" t="s">
        <v>1121</v>
      </c>
      <c r="B76" s="235" t="s">
        <v>1122</v>
      </c>
      <c r="C76" s="235" t="s">
        <v>1255</v>
      </c>
      <c r="D76" s="236" t="s">
        <v>1252</v>
      </c>
      <c r="E76" s="236" t="s">
        <v>240</v>
      </c>
      <c r="F76" s="237" t="s">
        <v>240</v>
      </c>
      <c r="G76" s="237"/>
      <c r="H76" s="237"/>
      <c r="I76" s="237"/>
      <c r="J76" s="237"/>
      <c r="K76" s="236" t="s">
        <v>314</v>
      </c>
      <c r="L76" s="237"/>
      <c r="M76" s="238" t="s">
        <v>402</v>
      </c>
      <c r="N76" s="236" t="s">
        <v>494</v>
      </c>
      <c r="O76" s="236" t="s">
        <v>404</v>
      </c>
      <c r="P76" s="236" t="s">
        <v>495</v>
      </c>
      <c r="Q76" s="236">
        <v>1</v>
      </c>
      <c r="R76" s="236" t="s">
        <v>1256</v>
      </c>
      <c r="S76" s="236" t="s">
        <v>497</v>
      </c>
      <c r="T76" s="236" t="s">
        <v>508</v>
      </c>
      <c r="U76" s="236" t="s">
        <v>509</v>
      </c>
      <c r="V76" s="236" t="s">
        <v>857</v>
      </c>
      <c r="W76" s="239">
        <v>0</v>
      </c>
      <c r="X76" s="240">
        <v>2600</v>
      </c>
      <c r="Y76" s="241">
        <f t="shared" si="0"/>
        <v>2600</v>
      </c>
      <c r="Z76" s="240" t="s">
        <v>407</v>
      </c>
      <c r="AA76" s="240">
        <v>0</v>
      </c>
      <c r="AB76" s="240">
        <v>0</v>
      </c>
      <c r="AC76" s="240"/>
      <c r="AD76" s="240"/>
      <c r="AE76" s="240"/>
      <c r="AF76" s="243">
        <f t="shared" si="7"/>
        <v>0</v>
      </c>
      <c r="AG76" s="240"/>
      <c r="AH76" s="240"/>
      <c r="AI76" s="212">
        <f t="shared" si="8"/>
        <v>0</v>
      </c>
      <c r="AJ76" s="240">
        <f t="shared" si="5"/>
        <v>0</v>
      </c>
      <c r="AK76" s="240">
        <f t="shared" si="6"/>
        <v>0</v>
      </c>
      <c r="AL76" s="212">
        <f t="shared" si="9"/>
        <v>0</v>
      </c>
      <c r="AM76" s="240"/>
      <c r="AN76" s="240"/>
      <c r="AO76" s="240"/>
      <c r="AP76" s="236" t="s">
        <v>501</v>
      </c>
      <c r="AQ76" s="244" t="s">
        <v>502</v>
      </c>
    </row>
    <row r="77" spans="1:43" ht="30.75" customHeight="1" x14ac:dyDescent="0.15">
      <c r="A77" s="235" t="s">
        <v>1121</v>
      </c>
      <c r="B77" s="235" t="s">
        <v>1122</v>
      </c>
      <c r="C77" s="235" t="s">
        <v>1209</v>
      </c>
      <c r="D77" s="236" t="s">
        <v>1252</v>
      </c>
      <c r="E77" s="236" t="s">
        <v>240</v>
      </c>
      <c r="F77" s="237" t="s">
        <v>240</v>
      </c>
      <c r="G77" s="237"/>
      <c r="H77" s="237"/>
      <c r="I77" s="237"/>
      <c r="J77" s="237"/>
      <c r="K77" s="237"/>
      <c r="L77" s="237" t="s">
        <v>318</v>
      </c>
      <c r="M77" s="238" t="s">
        <v>402</v>
      </c>
      <c r="N77" s="236" t="s">
        <v>494</v>
      </c>
      <c r="O77" s="236" t="s">
        <v>404</v>
      </c>
      <c r="P77" s="236" t="s">
        <v>495</v>
      </c>
      <c r="Q77" s="236">
        <v>1</v>
      </c>
      <c r="R77" s="236" t="s">
        <v>1257</v>
      </c>
      <c r="S77" s="236" t="s">
        <v>497</v>
      </c>
      <c r="T77" s="236" t="s">
        <v>573</v>
      </c>
      <c r="U77" s="236" t="s">
        <v>573</v>
      </c>
      <c r="V77" s="236" t="s">
        <v>573</v>
      </c>
      <c r="W77" s="239">
        <v>0</v>
      </c>
      <c r="X77" s="240">
        <v>1200</v>
      </c>
      <c r="Y77" s="241">
        <f t="shared" si="0"/>
        <v>1200</v>
      </c>
      <c r="Z77" s="240" t="s">
        <v>407</v>
      </c>
      <c r="AA77" s="240">
        <v>0</v>
      </c>
      <c r="AB77" s="240">
        <v>0</v>
      </c>
      <c r="AC77" s="240"/>
      <c r="AD77" s="240"/>
      <c r="AE77" s="240"/>
      <c r="AF77" s="243">
        <f t="shared" si="7"/>
        <v>0</v>
      </c>
      <c r="AG77" s="240"/>
      <c r="AH77" s="240"/>
      <c r="AI77" s="212">
        <f t="shared" si="8"/>
        <v>0</v>
      </c>
      <c r="AJ77" s="240">
        <f t="shared" si="5"/>
        <v>0</v>
      </c>
      <c r="AK77" s="240">
        <f t="shared" si="6"/>
        <v>0</v>
      </c>
      <c r="AL77" s="212">
        <f t="shared" si="9"/>
        <v>0</v>
      </c>
      <c r="AM77" s="240"/>
      <c r="AN77" s="240"/>
      <c r="AO77" s="240"/>
      <c r="AP77" s="236" t="s">
        <v>501</v>
      </c>
      <c r="AQ77" s="244" t="s">
        <v>502</v>
      </c>
    </row>
    <row r="78" spans="1:43" ht="30.75" customHeight="1" x14ac:dyDescent="0.15">
      <c r="A78" s="235" t="s">
        <v>1121</v>
      </c>
      <c r="B78" s="235" t="s">
        <v>1122</v>
      </c>
      <c r="C78" s="235" t="s">
        <v>1136</v>
      </c>
      <c r="D78" s="236" t="s">
        <v>1252</v>
      </c>
      <c r="E78" s="236" t="s">
        <v>240</v>
      </c>
      <c r="F78" s="237" t="s">
        <v>240</v>
      </c>
      <c r="G78" s="237"/>
      <c r="H78" s="237"/>
      <c r="I78" s="237"/>
      <c r="J78" s="237"/>
      <c r="K78" s="237"/>
      <c r="L78" s="237" t="s">
        <v>318</v>
      </c>
      <c r="M78" s="238" t="s">
        <v>402</v>
      </c>
      <c r="N78" s="236" t="s">
        <v>494</v>
      </c>
      <c r="O78" s="236" t="s">
        <v>404</v>
      </c>
      <c r="P78" s="236" t="s">
        <v>495</v>
      </c>
      <c r="Q78" s="236">
        <v>1</v>
      </c>
      <c r="R78" s="236" t="s">
        <v>1258</v>
      </c>
      <c r="S78" s="236" t="s">
        <v>497</v>
      </c>
      <c r="T78" s="236" t="s">
        <v>573</v>
      </c>
      <c r="U78" s="236" t="s">
        <v>573</v>
      </c>
      <c r="V78" s="236" t="s">
        <v>842</v>
      </c>
      <c r="W78" s="239">
        <v>0</v>
      </c>
      <c r="X78" s="240">
        <v>500</v>
      </c>
      <c r="Y78" s="241">
        <f t="shared" si="0"/>
        <v>500</v>
      </c>
      <c r="Z78" s="240" t="s">
        <v>407</v>
      </c>
      <c r="AA78" s="240">
        <v>0</v>
      </c>
      <c r="AB78" s="240">
        <v>0</v>
      </c>
      <c r="AC78" s="240"/>
      <c r="AD78" s="240"/>
      <c r="AE78" s="240"/>
      <c r="AF78" s="243">
        <f t="shared" si="7"/>
        <v>0</v>
      </c>
      <c r="AG78" s="240"/>
      <c r="AH78" s="240"/>
      <c r="AI78" s="212">
        <f t="shared" si="8"/>
        <v>0</v>
      </c>
      <c r="AJ78" s="240">
        <f t="shared" si="5"/>
        <v>0</v>
      </c>
      <c r="AK78" s="240">
        <f t="shared" si="6"/>
        <v>0</v>
      </c>
      <c r="AL78" s="212">
        <f t="shared" si="9"/>
        <v>0</v>
      </c>
      <c r="AM78" s="240"/>
      <c r="AN78" s="240"/>
      <c r="AO78" s="240"/>
      <c r="AP78" s="236" t="s">
        <v>501</v>
      </c>
      <c r="AQ78" s="244" t="s">
        <v>502</v>
      </c>
    </row>
    <row r="79" spans="1:43" ht="30.75" customHeight="1" x14ac:dyDescent="0.15">
      <c r="A79" s="235" t="s">
        <v>1121</v>
      </c>
      <c r="B79" s="235" t="s">
        <v>1122</v>
      </c>
      <c r="C79" s="235" t="s">
        <v>1129</v>
      </c>
      <c r="D79" s="236" t="s">
        <v>1259</v>
      </c>
      <c r="E79" s="236" t="s">
        <v>249</v>
      </c>
      <c r="F79" s="236"/>
      <c r="G79" s="236" t="s">
        <v>249</v>
      </c>
      <c r="H79" s="236"/>
      <c r="I79" s="236"/>
      <c r="J79" s="236"/>
      <c r="K79" s="236" t="s">
        <v>314</v>
      </c>
      <c r="L79" s="236"/>
      <c r="M79" s="238" t="s">
        <v>506</v>
      </c>
      <c r="N79" s="236" t="s">
        <v>494</v>
      </c>
      <c r="O79" s="236" t="s">
        <v>404</v>
      </c>
      <c r="P79" s="236" t="s">
        <v>550</v>
      </c>
      <c r="Q79" s="236">
        <v>5</v>
      </c>
      <c r="R79" s="236" t="s">
        <v>1260</v>
      </c>
      <c r="S79" s="236" t="s">
        <v>497</v>
      </c>
      <c r="T79" s="236" t="s">
        <v>508</v>
      </c>
      <c r="U79" s="236" t="s">
        <v>509</v>
      </c>
      <c r="V79" s="236" t="s">
        <v>509</v>
      </c>
      <c r="W79" s="239">
        <v>2269</v>
      </c>
      <c r="X79" s="240">
        <v>592</v>
      </c>
      <c r="Y79" s="241">
        <f t="shared" si="0"/>
        <v>2861</v>
      </c>
      <c r="Z79" s="240" t="s">
        <v>407</v>
      </c>
      <c r="AA79" s="240">
        <v>0</v>
      </c>
      <c r="AB79" s="240">
        <v>0</v>
      </c>
      <c r="AC79" s="240"/>
      <c r="AD79" s="240"/>
      <c r="AE79" s="240"/>
      <c r="AF79" s="243">
        <f t="shared" si="7"/>
        <v>0</v>
      </c>
      <c r="AG79" s="240"/>
      <c r="AH79" s="240"/>
      <c r="AI79" s="212">
        <f t="shared" si="8"/>
        <v>0</v>
      </c>
      <c r="AJ79" s="240">
        <f t="shared" si="5"/>
        <v>0</v>
      </c>
      <c r="AK79" s="240">
        <f t="shared" si="5"/>
        <v>0</v>
      </c>
      <c r="AL79" s="212">
        <f t="shared" si="9"/>
        <v>0</v>
      </c>
      <c r="AM79" s="240"/>
      <c r="AN79" s="240"/>
      <c r="AO79" s="240"/>
      <c r="AP79" s="236" t="s">
        <v>511</v>
      </c>
      <c r="AQ79" s="244" t="s">
        <v>512</v>
      </c>
    </row>
    <row r="80" spans="1:43" ht="30.75" customHeight="1" x14ac:dyDescent="0.15">
      <c r="A80" s="235" t="s">
        <v>1121</v>
      </c>
      <c r="B80" s="235" t="s">
        <v>1122</v>
      </c>
      <c r="C80" s="235" t="s">
        <v>1261</v>
      </c>
      <c r="D80" s="236" t="s">
        <v>1262</v>
      </c>
      <c r="E80" s="236" t="s">
        <v>249</v>
      </c>
      <c r="F80" s="236"/>
      <c r="G80" s="236" t="s">
        <v>249</v>
      </c>
      <c r="H80" s="236"/>
      <c r="I80" s="236"/>
      <c r="J80" s="236"/>
      <c r="K80" s="236" t="s">
        <v>314</v>
      </c>
      <c r="L80" s="236"/>
      <c r="M80" s="238" t="s">
        <v>506</v>
      </c>
      <c r="N80" s="236" t="s">
        <v>494</v>
      </c>
      <c r="O80" s="236" t="s">
        <v>404</v>
      </c>
      <c r="P80" s="236" t="s">
        <v>495</v>
      </c>
      <c r="Q80" s="236">
        <v>6</v>
      </c>
      <c r="R80" s="236" t="s">
        <v>1263</v>
      </c>
      <c r="S80" s="236" t="s">
        <v>497</v>
      </c>
      <c r="T80" s="236" t="s">
        <v>508</v>
      </c>
      <c r="U80" s="236" t="s">
        <v>509</v>
      </c>
      <c r="V80" s="236" t="s">
        <v>857</v>
      </c>
      <c r="W80" s="239">
        <v>938</v>
      </c>
      <c r="X80" s="240">
        <v>151</v>
      </c>
      <c r="Y80" s="241">
        <f t="shared" si="0"/>
        <v>1089</v>
      </c>
      <c r="Z80" s="240" t="s">
        <v>515</v>
      </c>
      <c r="AA80" s="240">
        <v>1</v>
      </c>
      <c r="AB80" s="240">
        <v>90</v>
      </c>
      <c r="AC80" s="240"/>
      <c r="AD80" s="240"/>
      <c r="AE80" s="240"/>
      <c r="AF80" s="243">
        <f t="shared" si="7"/>
        <v>0</v>
      </c>
      <c r="AG80" s="240"/>
      <c r="AH80" s="240"/>
      <c r="AI80" s="212">
        <f t="shared" si="8"/>
        <v>0</v>
      </c>
      <c r="AJ80" s="240">
        <f t="shared" si="5"/>
        <v>0</v>
      </c>
      <c r="AK80" s="240">
        <f t="shared" si="5"/>
        <v>0</v>
      </c>
      <c r="AL80" s="212">
        <f t="shared" si="9"/>
        <v>0</v>
      </c>
      <c r="AM80" s="240"/>
      <c r="AN80" s="240"/>
      <c r="AO80" s="240"/>
      <c r="AP80" s="236" t="s">
        <v>511</v>
      </c>
      <c r="AQ80" s="244" t="s">
        <v>512</v>
      </c>
    </row>
    <row r="81" spans="1:43" ht="30.75" customHeight="1" x14ac:dyDescent="0.15">
      <c r="A81" s="235" t="s">
        <v>1121</v>
      </c>
      <c r="B81" s="235" t="s">
        <v>1122</v>
      </c>
      <c r="C81" s="235" t="s">
        <v>1153</v>
      </c>
      <c r="D81" s="236" t="s">
        <v>1264</v>
      </c>
      <c r="E81" s="236" t="s">
        <v>249</v>
      </c>
      <c r="F81" s="236"/>
      <c r="G81" s="236" t="s">
        <v>249</v>
      </c>
      <c r="H81" s="236"/>
      <c r="I81" s="236"/>
      <c r="J81" s="236"/>
      <c r="K81" s="236" t="s">
        <v>314</v>
      </c>
      <c r="L81" s="236"/>
      <c r="M81" s="238" t="s">
        <v>506</v>
      </c>
      <c r="N81" s="236" t="s">
        <v>494</v>
      </c>
      <c r="O81" s="236" t="s">
        <v>404</v>
      </c>
      <c r="P81" s="236" t="s">
        <v>495</v>
      </c>
      <c r="Q81" s="236">
        <v>3</v>
      </c>
      <c r="R81" s="236" t="s">
        <v>540</v>
      </c>
      <c r="S81" s="236" t="s">
        <v>497</v>
      </c>
      <c r="T81" s="236" t="s">
        <v>508</v>
      </c>
      <c r="U81" s="236" t="s">
        <v>509</v>
      </c>
      <c r="V81" s="236" t="s">
        <v>509</v>
      </c>
      <c r="W81" s="239">
        <v>215</v>
      </c>
      <c r="X81" s="240">
        <v>101</v>
      </c>
      <c r="Y81" s="241">
        <f t="shared" si="0"/>
        <v>316</v>
      </c>
      <c r="Z81" s="240" t="s">
        <v>515</v>
      </c>
      <c r="AA81" s="240">
        <v>1</v>
      </c>
      <c r="AB81" s="240">
        <v>33</v>
      </c>
      <c r="AC81" s="240"/>
      <c r="AD81" s="240"/>
      <c r="AE81" s="240"/>
      <c r="AF81" s="243">
        <f t="shared" si="7"/>
        <v>0</v>
      </c>
      <c r="AG81" s="240"/>
      <c r="AH81" s="240"/>
      <c r="AI81" s="212">
        <f t="shared" si="8"/>
        <v>0</v>
      </c>
      <c r="AJ81" s="240">
        <f t="shared" si="5"/>
        <v>0</v>
      </c>
      <c r="AK81" s="240">
        <f t="shared" si="5"/>
        <v>0</v>
      </c>
      <c r="AL81" s="212">
        <f t="shared" si="9"/>
        <v>0</v>
      </c>
      <c r="AM81" s="240"/>
      <c r="AN81" s="240"/>
      <c r="AO81" s="240"/>
      <c r="AP81" s="236" t="s">
        <v>511</v>
      </c>
      <c r="AQ81" s="244" t="s">
        <v>512</v>
      </c>
    </row>
    <row r="82" spans="1:43" ht="30.75" customHeight="1" x14ac:dyDescent="0.15">
      <c r="A82" s="235" t="s">
        <v>1121</v>
      </c>
      <c r="B82" s="235" t="s">
        <v>1122</v>
      </c>
      <c r="C82" s="235" t="s">
        <v>1265</v>
      </c>
      <c r="D82" s="236" t="s">
        <v>1266</v>
      </c>
      <c r="E82" s="236" t="s">
        <v>249</v>
      </c>
      <c r="F82" s="236"/>
      <c r="G82" s="236" t="s">
        <v>249</v>
      </c>
      <c r="H82" s="236"/>
      <c r="I82" s="236"/>
      <c r="J82" s="236"/>
      <c r="K82" s="236" t="s">
        <v>314</v>
      </c>
      <c r="L82" s="236"/>
      <c r="M82" s="238" t="s">
        <v>506</v>
      </c>
      <c r="N82" s="236" t="s">
        <v>494</v>
      </c>
      <c r="O82" s="236" t="s">
        <v>404</v>
      </c>
      <c r="P82" s="236" t="s">
        <v>495</v>
      </c>
      <c r="Q82" s="236">
        <v>6</v>
      </c>
      <c r="R82" s="236" t="s">
        <v>1267</v>
      </c>
      <c r="S82" s="236" t="s">
        <v>497</v>
      </c>
      <c r="T82" s="236" t="s">
        <v>508</v>
      </c>
      <c r="U82" s="236" t="s">
        <v>509</v>
      </c>
      <c r="V82" s="236" t="s">
        <v>509</v>
      </c>
      <c r="W82" s="239">
        <v>753</v>
      </c>
      <c r="X82" s="240">
        <v>170</v>
      </c>
      <c r="Y82" s="241">
        <f t="shared" si="0"/>
        <v>923</v>
      </c>
      <c r="Z82" s="240" t="s">
        <v>407</v>
      </c>
      <c r="AA82" s="240">
        <v>0</v>
      </c>
      <c r="AB82" s="240">
        <v>0</v>
      </c>
      <c r="AC82" s="240"/>
      <c r="AD82" s="240"/>
      <c r="AE82" s="240"/>
      <c r="AF82" s="243">
        <f t="shared" si="7"/>
        <v>0</v>
      </c>
      <c r="AG82" s="240"/>
      <c r="AH82" s="240"/>
      <c r="AI82" s="212">
        <f t="shared" si="8"/>
        <v>0</v>
      </c>
      <c r="AJ82" s="240">
        <f t="shared" si="5"/>
        <v>0</v>
      </c>
      <c r="AK82" s="240">
        <f t="shared" si="5"/>
        <v>0</v>
      </c>
      <c r="AL82" s="212">
        <f t="shared" si="9"/>
        <v>0</v>
      </c>
      <c r="AM82" s="240"/>
      <c r="AN82" s="240"/>
      <c r="AO82" s="240"/>
      <c r="AP82" s="236" t="s">
        <v>511</v>
      </c>
      <c r="AQ82" s="244" t="s">
        <v>512</v>
      </c>
    </row>
    <row r="83" spans="1:43" ht="30.75" customHeight="1" x14ac:dyDescent="0.15">
      <c r="A83" s="235" t="s">
        <v>1121</v>
      </c>
      <c r="B83" s="235" t="s">
        <v>1122</v>
      </c>
      <c r="C83" s="235" t="s">
        <v>1215</v>
      </c>
      <c r="D83" s="236" t="s">
        <v>1268</v>
      </c>
      <c r="E83" s="236" t="s">
        <v>249</v>
      </c>
      <c r="F83" s="236"/>
      <c r="G83" s="236" t="s">
        <v>249</v>
      </c>
      <c r="H83" s="236"/>
      <c r="I83" s="236"/>
      <c r="J83" s="236"/>
      <c r="K83" s="236" t="s">
        <v>314</v>
      </c>
      <c r="L83" s="236"/>
      <c r="M83" s="238" t="s">
        <v>506</v>
      </c>
      <c r="N83" s="236" t="s">
        <v>494</v>
      </c>
      <c r="O83" s="236" t="s">
        <v>404</v>
      </c>
      <c r="P83" s="236" t="s">
        <v>495</v>
      </c>
      <c r="Q83" s="236">
        <v>3</v>
      </c>
      <c r="R83" s="236" t="s">
        <v>1135</v>
      </c>
      <c r="S83" s="236" t="s">
        <v>497</v>
      </c>
      <c r="T83" s="236" t="s">
        <v>508</v>
      </c>
      <c r="U83" s="236" t="s">
        <v>509</v>
      </c>
      <c r="V83" s="236" t="s">
        <v>922</v>
      </c>
      <c r="W83" s="239">
        <v>400</v>
      </c>
      <c r="X83" s="240">
        <v>43</v>
      </c>
      <c r="Y83" s="241">
        <f t="shared" si="0"/>
        <v>443</v>
      </c>
      <c r="Z83" s="240" t="s">
        <v>515</v>
      </c>
      <c r="AA83" s="240">
        <v>1</v>
      </c>
      <c r="AB83" s="240">
        <v>61</v>
      </c>
      <c r="AC83" s="240"/>
      <c r="AD83" s="240"/>
      <c r="AE83" s="240"/>
      <c r="AF83" s="243">
        <f t="shared" si="7"/>
        <v>0</v>
      </c>
      <c r="AG83" s="240"/>
      <c r="AH83" s="240"/>
      <c r="AI83" s="212">
        <f t="shared" si="8"/>
        <v>0</v>
      </c>
      <c r="AJ83" s="240">
        <f t="shared" si="5"/>
        <v>0</v>
      </c>
      <c r="AK83" s="240">
        <f t="shared" si="5"/>
        <v>0</v>
      </c>
      <c r="AL83" s="212">
        <f t="shared" si="9"/>
        <v>0</v>
      </c>
      <c r="AM83" s="240"/>
      <c r="AN83" s="240"/>
      <c r="AO83" s="240"/>
      <c r="AP83" s="236" t="s">
        <v>511</v>
      </c>
      <c r="AQ83" s="244" t="s">
        <v>512</v>
      </c>
    </row>
    <row r="84" spans="1:43" ht="30.75" customHeight="1" x14ac:dyDescent="0.15">
      <c r="A84" s="235" t="s">
        <v>1121</v>
      </c>
      <c r="B84" s="235" t="s">
        <v>1122</v>
      </c>
      <c r="C84" s="235" t="s">
        <v>1162</v>
      </c>
      <c r="D84" s="236" t="s">
        <v>1269</v>
      </c>
      <c r="E84" s="236" t="s">
        <v>299</v>
      </c>
      <c r="F84" s="236"/>
      <c r="G84" s="236"/>
      <c r="H84" s="236"/>
      <c r="I84" s="236"/>
      <c r="J84" s="236" t="s">
        <v>299</v>
      </c>
      <c r="K84" s="236" t="s">
        <v>314</v>
      </c>
      <c r="L84" s="236"/>
      <c r="M84" s="238" t="s">
        <v>402</v>
      </c>
      <c r="N84" s="236" t="s">
        <v>494</v>
      </c>
      <c r="O84" s="236" t="s">
        <v>609</v>
      </c>
      <c r="P84" s="236" t="s">
        <v>495</v>
      </c>
      <c r="Q84" s="236">
        <v>1</v>
      </c>
      <c r="R84" s="236" t="s">
        <v>540</v>
      </c>
      <c r="S84" s="236" t="s">
        <v>497</v>
      </c>
      <c r="T84" s="236" t="s">
        <v>508</v>
      </c>
      <c r="U84" s="236" t="s">
        <v>509</v>
      </c>
      <c r="V84" s="236" t="s">
        <v>509</v>
      </c>
      <c r="W84" s="239">
        <v>0</v>
      </c>
      <c r="X84" s="240">
        <v>80</v>
      </c>
      <c r="Y84" s="241">
        <f t="shared" si="0"/>
        <v>80</v>
      </c>
      <c r="Z84" s="240" t="s">
        <v>407</v>
      </c>
      <c r="AA84" s="240">
        <v>0</v>
      </c>
      <c r="AB84" s="240">
        <v>0</v>
      </c>
      <c r="AC84" s="240"/>
      <c r="AD84" s="240"/>
      <c r="AE84" s="240"/>
      <c r="AF84" s="243">
        <f t="shared" si="7"/>
        <v>0</v>
      </c>
      <c r="AG84" s="240"/>
      <c r="AH84" s="240"/>
      <c r="AI84" s="212">
        <f t="shared" si="8"/>
        <v>0</v>
      </c>
      <c r="AJ84" s="240">
        <f t="shared" si="5"/>
        <v>0</v>
      </c>
      <c r="AK84" s="240">
        <f t="shared" si="5"/>
        <v>0</v>
      </c>
      <c r="AL84" s="212">
        <f t="shared" si="9"/>
        <v>0</v>
      </c>
      <c r="AM84" s="240"/>
      <c r="AN84" s="240"/>
      <c r="AO84" s="240"/>
      <c r="AP84" s="236" t="s">
        <v>563</v>
      </c>
      <c r="AQ84" s="244" t="s">
        <v>598</v>
      </c>
    </row>
    <row r="85" spans="1:43" ht="30.75" customHeight="1" x14ac:dyDescent="0.15">
      <c r="A85" s="235" t="s">
        <v>1121</v>
      </c>
      <c r="B85" s="235" t="s">
        <v>1122</v>
      </c>
      <c r="C85" s="235" t="s">
        <v>1270</v>
      </c>
      <c r="D85" s="236" t="s">
        <v>1271</v>
      </c>
      <c r="E85" s="236" t="s">
        <v>249</v>
      </c>
      <c r="F85" s="236"/>
      <c r="G85" s="236" t="s">
        <v>249</v>
      </c>
      <c r="H85" s="236"/>
      <c r="I85" s="236"/>
      <c r="J85" s="236"/>
      <c r="K85" s="236" t="s">
        <v>314</v>
      </c>
      <c r="L85" s="236"/>
      <c r="M85" s="238" t="s">
        <v>506</v>
      </c>
      <c r="N85" s="236" t="s">
        <v>494</v>
      </c>
      <c r="O85" s="236" t="s">
        <v>404</v>
      </c>
      <c r="P85" s="236" t="s">
        <v>495</v>
      </c>
      <c r="Q85" s="236">
        <v>2</v>
      </c>
      <c r="R85" s="236" t="s">
        <v>540</v>
      </c>
      <c r="S85" s="236" t="s">
        <v>497</v>
      </c>
      <c r="T85" s="236" t="s">
        <v>508</v>
      </c>
      <c r="U85" s="236" t="s">
        <v>509</v>
      </c>
      <c r="V85" s="236" t="s">
        <v>509</v>
      </c>
      <c r="W85" s="239">
        <v>507</v>
      </c>
      <c r="X85" s="240">
        <v>67</v>
      </c>
      <c r="Y85" s="241">
        <f t="shared" si="0"/>
        <v>574</v>
      </c>
      <c r="Z85" s="240" t="s">
        <v>515</v>
      </c>
      <c r="AA85" s="240">
        <v>1</v>
      </c>
      <c r="AB85" s="240">
        <v>40</v>
      </c>
      <c r="AC85" s="240"/>
      <c r="AD85" s="240"/>
      <c r="AE85" s="240"/>
      <c r="AF85" s="243">
        <f t="shared" si="7"/>
        <v>0</v>
      </c>
      <c r="AG85" s="240"/>
      <c r="AH85" s="240"/>
      <c r="AI85" s="212">
        <f t="shared" si="8"/>
        <v>0</v>
      </c>
      <c r="AJ85" s="240">
        <f t="shared" si="5"/>
        <v>0</v>
      </c>
      <c r="AK85" s="240">
        <f t="shared" si="5"/>
        <v>0</v>
      </c>
      <c r="AL85" s="212">
        <f t="shared" si="9"/>
        <v>0</v>
      </c>
      <c r="AM85" s="240"/>
      <c r="AN85" s="240"/>
      <c r="AO85" s="240"/>
      <c r="AP85" s="236" t="s">
        <v>511</v>
      </c>
      <c r="AQ85" s="244" t="s">
        <v>512</v>
      </c>
    </row>
    <row r="86" spans="1:43" ht="30.75" customHeight="1" x14ac:dyDescent="0.15">
      <c r="A86" s="235" t="s">
        <v>1121</v>
      </c>
      <c r="B86" s="235" t="s">
        <v>1122</v>
      </c>
      <c r="C86" s="235" t="s">
        <v>1272</v>
      </c>
      <c r="D86" s="236" t="s">
        <v>1273</v>
      </c>
      <c r="E86" s="236" t="s">
        <v>249</v>
      </c>
      <c r="F86" s="236"/>
      <c r="G86" s="236" t="s">
        <v>249</v>
      </c>
      <c r="H86" s="236"/>
      <c r="I86" s="236"/>
      <c r="J86" s="236"/>
      <c r="K86" s="236" t="s">
        <v>314</v>
      </c>
      <c r="L86" s="236"/>
      <c r="M86" s="238" t="s">
        <v>506</v>
      </c>
      <c r="N86" s="236" t="s">
        <v>494</v>
      </c>
      <c r="O86" s="236" t="s">
        <v>404</v>
      </c>
      <c r="P86" s="236" t="s">
        <v>495</v>
      </c>
      <c r="Q86" s="236">
        <v>3</v>
      </c>
      <c r="R86" s="236" t="s">
        <v>540</v>
      </c>
      <c r="S86" s="236" t="s">
        <v>497</v>
      </c>
      <c r="T86" s="236" t="s">
        <v>508</v>
      </c>
      <c r="U86" s="236" t="s">
        <v>509</v>
      </c>
      <c r="V86" s="236" t="s">
        <v>509</v>
      </c>
      <c r="W86" s="239">
        <v>262</v>
      </c>
      <c r="X86" s="240">
        <v>175</v>
      </c>
      <c r="Y86" s="241">
        <f t="shared" si="0"/>
        <v>437</v>
      </c>
      <c r="Z86" s="240" t="s">
        <v>407</v>
      </c>
      <c r="AA86" s="240">
        <v>0</v>
      </c>
      <c r="AB86" s="240">
        <v>0</v>
      </c>
      <c r="AC86" s="240"/>
      <c r="AD86" s="240"/>
      <c r="AE86" s="240"/>
      <c r="AF86" s="243">
        <f t="shared" si="7"/>
        <v>0</v>
      </c>
      <c r="AG86" s="240"/>
      <c r="AH86" s="240"/>
      <c r="AI86" s="212">
        <f t="shared" si="8"/>
        <v>0</v>
      </c>
      <c r="AJ86" s="240">
        <f t="shared" si="5"/>
        <v>0</v>
      </c>
      <c r="AK86" s="240">
        <f t="shared" si="5"/>
        <v>0</v>
      </c>
      <c r="AL86" s="212">
        <f t="shared" si="9"/>
        <v>0</v>
      </c>
      <c r="AM86" s="240"/>
      <c r="AN86" s="240"/>
      <c r="AO86" s="240"/>
      <c r="AP86" s="236" t="s">
        <v>511</v>
      </c>
      <c r="AQ86" s="244" t="s">
        <v>512</v>
      </c>
    </row>
    <row r="87" spans="1:43" ht="30.75" customHeight="1" x14ac:dyDescent="0.15">
      <c r="A87" s="235" t="s">
        <v>1121</v>
      </c>
      <c r="B87" s="235" t="s">
        <v>1122</v>
      </c>
      <c r="C87" s="235" t="s">
        <v>1212</v>
      </c>
      <c r="D87" s="236" t="s">
        <v>1274</v>
      </c>
      <c r="E87" s="236" t="s">
        <v>240</v>
      </c>
      <c r="F87" s="237" t="s">
        <v>240</v>
      </c>
      <c r="G87" s="237"/>
      <c r="H87" s="237"/>
      <c r="I87" s="237"/>
      <c r="J87" s="237"/>
      <c r="K87" s="237"/>
      <c r="L87" s="237" t="s">
        <v>318</v>
      </c>
      <c r="M87" s="238" t="s">
        <v>402</v>
      </c>
      <c r="N87" s="236" t="s">
        <v>494</v>
      </c>
      <c r="O87" s="236" t="s">
        <v>404</v>
      </c>
      <c r="P87" s="236" t="s">
        <v>495</v>
      </c>
      <c r="Q87" s="236">
        <v>1</v>
      </c>
      <c r="R87" s="236" t="s">
        <v>1236</v>
      </c>
      <c r="S87" s="236" t="s">
        <v>497</v>
      </c>
      <c r="T87" s="236" t="s">
        <v>573</v>
      </c>
      <c r="U87" s="236" t="s">
        <v>573</v>
      </c>
      <c r="V87" s="236" t="s">
        <v>573</v>
      </c>
      <c r="W87" s="239">
        <v>0</v>
      </c>
      <c r="X87" s="240">
        <v>800</v>
      </c>
      <c r="Y87" s="241">
        <f t="shared" si="0"/>
        <v>800</v>
      </c>
      <c r="Z87" s="240" t="s">
        <v>515</v>
      </c>
      <c r="AA87" s="240">
        <v>1</v>
      </c>
      <c r="AB87" s="240">
        <v>300</v>
      </c>
      <c r="AC87" s="240"/>
      <c r="AD87" s="240"/>
      <c r="AE87" s="240"/>
      <c r="AF87" s="243">
        <f t="shared" si="7"/>
        <v>0</v>
      </c>
      <c r="AG87" s="240"/>
      <c r="AH87" s="240"/>
      <c r="AI87" s="212">
        <f t="shared" si="8"/>
        <v>0</v>
      </c>
      <c r="AJ87" s="240">
        <f t="shared" si="5"/>
        <v>0</v>
      </c>
      <c r="AK87" s="240">
        <f t="shared" si="5"/>
        <v>0</v>
      </c>
      <c r="AL87" s="212">
        <f t="shared" si="9"/>
        <v>0</v>
      </c>
      <c r="AM87" s="240"/>
      <c r="AN87" s="240"/>
      <c r="AO87" s="240"/>
      <c r="AP87" s="236" t="s">
        <v>501</v>
      </c>
      <c r="AQ87" s="244" t="s">
        <v>502</v>
      </c>
    </row>
    <row r="88" spans="1:43" ht="30.75" customHeight="1" x14ac:dyDescent="0.15">
      <c r="A88" s="235" t="s">
        <v>1121</v>
      </c>
      <c r="B88" s="235" t="s">
        <v>1122</v>
      </c>
      <c r="C88" s="235" t="s">
        <v>1224</v>
      </c>
      <c r="D88" s="236" t="s">
        <v>1274</v>
      </c>
      <c r="E88" s="236" t="s">
        <v>240</v>
      </c>
      <c r="F88" s="237" t="s">
        <v>240</v>
      </c>
      <c r="G88" s="237"/>
      <c r="H88" s="237"/>
      <c r="I88" s="237"/>
      <c r="J88" s="237"/>
      <c r="K88" s="236" t="s">
        <v>314</v>
      </c>
      <c r="L88" s="237"/>
      <c r="M88" s="238" t="s">
        <v>402</v>
      </c>
      <c r="N88" s="236" t="s">
        <v>494</v>
      </c>
      <c r="O88" s="236" t="s">
        <v>404</v>
      </c>
      <c r="P88" s="236" t="s">
        <v>495</v>
      </c>
      <c r="Q88" s="236">
        <v>1</v>
      </c>
      <c r="R88" s="236" t="s">
        <v>1275</v>
      </c>
      <c r="S88" s="236" t="s">
        <v>497</v>
      </c>
      <c r="T88" s="236" t="s">
        <v>508</v>
      </c>
      <c r="U88" s="236" t="s">
        <v>509</v>
      </c>
      <c r="V88" s="236" t="s">
        <v>809</v>
      </c>
      <c r="W88" s="239">
        <v>0</v>
      </c>
      <c r="X88" s="240">
        <v>180</v>
      </c>
      <c r="Y88" s="241">
        <f t="shared" si="0"/>
        <v>180</v>
      </c>
      <c r="Z88" s="240" t="s">
        <v>407</v>
      </c>
      <c r="AA88" s="240">
        <v>0</v>
      </c>
      <c r="AB88" s="240">
        <v>0</v>
      </c>
      <c r="AC88" s="240"/>
      <c r="AD88" s="240"/>
      <c r="AE88" s="240"/>
      <c r="AF88" s="243">
        <f t="shared" si="7"/>
        <v>0</v>
      </c>
      <c r="AG88" s="240"/>
      <c r="AH88" s="240"/>
      <c r="AI88" s="212">
        <f t="shared" si="8"/>
        <v>0</v>
      </c>
      <c r="AJ88" s="240">
        <f t="shared" si="5"/>
        <v>0</v>
      </c>
      <c r="AK88" s="240">
        <f t="shared" si="5"/>
        <v>0</v>
      </c>
      <c r="AL88" s="212">
        <f t="shared" si="9"/>
        <v>0</v>
      </c>
      <c r="AM88" s="240"/>
      <c r="AN88" s="240"/>
      <c r="AO88" s="240"/>
      <c r="AP88" s="236" t="s">
        <v>501</v>
      </c>
      <c r="AQ88" s="244" t="s">
        <v>502</v>
      </c>
    </row>
    <row r="89" spans="1:43" ht="30.75" customHeight="1" x14ac:dyDescent="0.15">
      <c r="A89" s="235" t="s">
        <v>1121</v>
      </c>
      <c r="B89" s="235" t="s">
        <v>1122</v>
      </c>
      <c r="C89" s="235" t="s">
        <v>1238</v>
      </c>
      <c r="D89" s="236" t="s">
        <v>1274</v>
      </c>
      <c r="E89" s="236" t="s">
        <v>240</v>
      </c>
      <c r="F89" s="237" t="s">
        <v>240</v>
      </c>
      <c r="G89" s="237"/>
      <c r="H89" s="237"/>
      <c r="I89" s="237"/>
      <c r="J89" s="237"/>
      <c r="K89" s="236" t="s">
        <v>314</v>
      </c>
      <c r="L89" s="237"/>
      <c r="M89" s="238" t="s">
        <v>402</v>
      </c>
      <c r="N89" s="236" t="s">
        <v>494</v>
      </c>
      <c r="O89" s="236" t="s">
        <v>404</v>
      </c>
      <c r="P89" s="236" t="s">
        <v>495</v>
      </c>
      <c r="Q89" s="236">
        <v>1</v>
      </c>
      <c r="R89" s="236" t="s">
        <v>1276</v>
      </c>
      <c r="S89" s="236" t="s">
        <v>497</v>
      </c>
      <c r="T89" s="236" t="s">
        <v>508</v>
      </c>
      <c r="U89" s="236" t="s">
        <v>695</v>
      </c>
      <c r="V89" s="236" t="s">
        <v>639</v>
      </c>
      <c r="W89" s="239">
        <v>0</v>
      </c>
      <c r="X89" s="240">
        <v>650</v>
      </c>
      <c r="Y89" s="241">
        <f t="shared" si="0"/>
        <v>650</v>
      </c>
      <c r="Z89" s="240" t="s">
        <v>407</v>
      </c>
      <c r="AA89" s="240">
        <v>0</v>
      </c>
      <c r="AB89" s="240">
        <v>0</v>
      </c>
      <c r="AC89" s="240"/>
      <c r="AD89" s="240"/>
      <c r="AE89" s="240"/>
      <c r="AF89" s="243">
        <f t="shared" si="7"/>
        <v>0</v>
      </c>
      <c r="AG89" s="240"/>
      <c r="AH89" s="240"/>
      <c r="AI89" s="212">
        <f t="shared" si="8"/>
        <v>0</v>
      </c>
      <c r="AJ89" s="240">
        <f t="shared" si="5"/>
        <v>0</v>
      </c>
      <c r="AK89" s="240">
        <f t="shared" si="5"/>
        <v>0</v>
      </c>
      <c r="AL89" s="212">
        <f t="shared" si="9"/>
        <v>0</v>
      </c>
      <c r="AM89" s="240"/>
      <c r="AN89" s="240"/>
      <c r="AO89" s="240"/>
      <c r="AP89" s="236" t="s">
        <v>501</v>
      </c>
      <c r="AQ89" s="244" t="s">
        <v>502</v>
      </c>
    </row>
    <row r="90" spans="1:43" ht="30.75" customHeight="1" x14ac:dyDescent="0.15">
      <c r="A90" s="235" t="s">
        <v>1121</v>
      </c>
      <c r="B90" s="235" t="s">
        <v>1122</v>
      </c>
      <c r="C90" s="235" t="s">
        <v>1277</v>
      </c>
      <c r="D90" s="236" t="s">
        <v>1274</v>
      </c>
      <c r="E90" s="236" t="s">
        <v>240</v>
      </c>
      <c r="F90" s="237" t="s">
        <v>240</v>
      </c>
      <c r="G90" s="237"/>
      <c r="H90" s="237"/>
      <c r="I90" s="237"/>
      <c r="J90" s="237"/>
      <c r="K90" s="237"/>
      <c r="L90" s="237" t="s">
        <v>318</v>
      </c>
      <c r="M90" s="238" t="s">
        <v>402</v>
      </c>
      <c r="N90" s="236" t="s">
        <v>494</v>
      </c>
      <c r="O90" s="236" t="s">
        <v>404</v>
      </c>
      <c r="P90" s="236" t="s">
        <v>495</v>
      </c>
      <c r="Q90" s="236">
        <v>1</v>
      </c>
      <c r="R90" s="236" t="s">
        <v>1278</v>
      </c>
      <c r="S90" s="236" t="s">
        <v>497</v>
      </c>
      <c r="T90" s="236" t="s">
        <v>588</v>
      </c>
      <c r="U90" s="236" t="s">
        <v>588</v>
      </c>
      <c r="V90" s="236" t="s">
        <v>693</v>
      </c>
      <c r="W90" s="239">
        <v>0</v>
      </c>
      <c r="X90" s="240">
        <v>200</v>
      </c>
      <c r="Y90" s="241">
        <f t="shared" si="0"/>
        <v>200</v>
      </c>
      <c r="Z90" s="240" t="s">
        <v>407</v>
      </c>
      <c r="AA90" s="240">
        <v>0</v>
      </c>
      <c r="AB90" s="240">
        <v>0</v>
      </c>
      <c r="AC90" s="240"/>
      <c r="AD90" s="240"/>
      <c r="AE90" s="240"/>
      <c r="AF90" s="243">
        <f t="shared" si="7"/>
        <v>0</v>
      </c>
      <c r="AG90" s="240"/>
      <c r="AH90" s="240"/>
      <c r="AI90" s="212">
        <f t="shared" si="8"/>
        <v>0</v>
      </c>
      <c r="AJ90" s="240">
        <f t="shared" si="5"/>
        <v>0</v>
      </c>
      <c r="AK90" s="240">
        <f t="shared" si="5"/>
        <v>0</v>
      </c>
      <c r="AL90" s="212">
        <f t="shared" si="9"/>
        <v>0</v>
      </c>
      <c r="AM90" s="240"/>
      <c r="AN90" s="240"/>
      <c r="AO90" s="240"/>
      <c r="AP90" s="236" t="s">
        <v>501</v>
      </c>
      <c r="AQ90" s="244" t="s">
        <v>502</v>
      </c>
    </row>
    <row r="91" spans="1:43" ht="30.75" customHeight="1" x14ac:dyDescent="0.15">
      <c r="A91" s="235" t="s">
        <v>1121</v>
      </c>
      <c r="B91" s="235" t="s">
        <v>1122</v>
      </c>
      <c r="C91" s="235" t="s">
        <v>1249</v>
      </c>
      <c r="D91" s="236" t="s">
        <v>1274</v>
      </c>
      <c r="E91" s="236" t="s">
        <v>240</v>
      </c>
      <c r="F91" s="237" t="s">
        <v>240</v>
      </c>
      <c r="G91" s="237"/>
      <c r="H91" s="237"/>
      <c r="I91" s="237"/>
      <c r="J91" s="237"/>
      <c r="K91" s="236" t="s">
        <v>314</v>
      </c>
      <c r="L91" s="237"/>
      <c r="M91" s="238" t="s">
        <v>402</v>
      </c>
      <c r="N91" s="236" t="s">
        <v>494</v>
      </c>
      <c r="O91" s="236" t="s">
        <v>404</v>
      </c>
      <c r="P91" s="236" t="s">
        <v>495</v>
      </c>
      <c r="Q91" s="236">
        <v>1</v>
      </c>
      <c r="R91" s="236" t="s">
        <v>1279</v>
      </c>
      <c r="S91" s="236" t="s">
        <v>497</v>
      </c>
      <c r="T91" s="236" t="s">
        <v>508</v>
      </c>
      <c r="U91" s="236" t="s">
        <v>509</v>
      </c>
      <c r="V91" s="236" t="s">
        <v>798</v>
      </c>
      <c r="W91" s="239">
        <v>0</v>
      </c>
      <c r="X91" s="240">
        <v>200</v>
      </c>
      <c r="Y91" s="241">
        <f t="shared" si="0"/>
        <v>200</v>
      </c>
      <c r="Z91" s="240" t="s">
        <v>407</v>
      </c>
      <c r="AA91" s="240">
        <v>0</v>
      </c>
      <c r="AB91" s="240">
        <v>0</v>
      </c>
      <c r="AC91" s="240"/>
      <c r="AD91" s="240"/>
      <c r="AE91" s="240"/>
      <c r="AF91" s="243">
        <f t="shared" si="7"/>
        <v>0</v>
      </c>
      <c r="AG91" s="240"/>
      <c r="AH91" s="240"/>
      <c r="AI91" s="212">
        <f t="shared" si="8"/>
        <v>0</v>
      </c>
      <c r="AJ91" s="240">
        <f t="shared" si="5"/>
        <v>0</v>
      </c>
      <c r="AK91" s="240">
        <f t="shared" si="5"/>
        <v>0</v>
      </c>
      <c r="AL91" s="212">
        <f t="shared" si="9"/>
        <v>0</v>
      </c>
      <c r="AM91" s="240"/>
      <c r="AN91" s="240"/>
      <c r="AO91" s="240"/>
      <c r="AP91" s="236" t="s">
        <v>501</v>
      </c>
      <c r="AQ91" s="244" t="s">
        <v>502</v>
      </c>
    </row>
    <row r="92" spans="1:43" ht="30.75" customHeight="1" x14ac:dyDescent="0.15">
      <c r="A92" s="235" t="s">
        <v>1121</v>
      </c>
      <c r="B92" s="235" t="s">
        <v>1122</v>
      </c>
      <c r="C92" s="235" t="s">
        <v>1212</v>
      </c>
      <c r="D92" s="236" t="s">
        <v>1280</v>
      </c>
      <c r="E92" s="236" t="s">
        <v>299</v>
      </c>
      <c r="F92" s="236"/>
      <c r="G92" s="236"/>
      <c r="H92" s="236"/>
      <c r="I92" s="236"/>
      <c r="J92" s="236" t="s">
        <v>299</v>
      </c>
      <c r="K92" s="236"/>
      <c r="L92" s="236"/>
      <c r="M92" s="238" t="s">
        <v>402</v>
      </c>
      <c r="N92" s="236" t="s">
        <v>403</v>
      </c>
      <c r="O92" s="236" t="s">
        <v>577</v>
      </c>
      <c r="P92" s="236" t="s">
        <v>550</v>
      </c>
      <c r="Q92" s="236">
        <v>1</v>
      </c>
      <c r="R92" s="236"/>
      <c r="S92" s="236"/>
      <c r="T92" s="236"/>
      <c r="U92" s="236"/>
      <c r="V92" s="236"/>
      <c r="W92" s="239"/>
      <c r="X92" s="240"/>
      <c r="Y92" s="241">
        <f t="shared" si="0"/>
        <v>0</v>
      </c>
      <c r="Z92" s="240"/>
      <c r="AA92" s="240"/>
      <c r="AB92" s="240"/>
      <c r="AC92" s="240" t="s">
        <v>1281</v>
      </c>
      <c r="AD92" s="240">
        <v>0</v>
      </c>
      <c r="AE92" s="240">
        <v>30</v>
      </c>
      <c r="AF92" s="243">
        <f t="shared" si="7"/>
        <v>30</v>
      </c>
      <c r="AG92" s="240">
        <v>0</v>
      </c>
      <c r="AH92" s="240">
        <v>0</v>
      </c>
      <c r="AI92" s="212">
        <f t="shared" si="8"/>
        <v>0</v>
      </c>
      <c r="AJ92" s="240">
        <f t="shared" si="5"/>
        <v>0</v>
      </c>
      <c r="AK92" s="240">
        <f t="shared" si="5"/>
        <v>30</v>
      </c>
      <c r="AL92" s="212">
        <f t="shared" si="9"/>
        <v>30</v>
      </c>
      <c r="AM92" s="240" t="s">
        <v>407</v>
      </c>
      <c r="AN92" s="240">
        <v>0</v>
      </c>
      <c r="AO92" s="240">
        <v>0</v>
      </c>
      <c r="AP92" s="236" t="s">
        <v>408</v>
      </c>
      <c r="AQ92" s="244" t="s">
        <v>409</v>
      </c>
    </row>
    <row r="93" spans="1:43" ht="30.75" customHeight="1" x14ac:dyDescent="0.15">
      <c r="A93" s="235" t="s">
        <v>1121</v>
      </c>
      <c r="B93" s="235" t="s">
        <v>1122</v>
      </c>
      <c r="C93" s="235" t="s">
        <v>1282</v>
      </c>
      <c r="D93" s="236" t="s">
        <v>1283</v>
      </c>
      <c r="E93" s="236" t="s">
        <v>249</v>
      </c>
      <c r="F93" s="236"/>
      <c r="G93" s="236" t="s">
        <v>249</v>
      </c>
      <c r="H93" s="236"/>
      <c r="I93" s="236"/>
      <c r="J93" s="236"/>
      <c r="K93" s="236" t="s">
        <v>314</v>
      </c>
      <c r="L93" s="236"/>
      <c r="M93" s="238" t="s">
        <v>506</v>
      </c>
      <c r="N93" s="236" t="s">
        <v>494</v>
      </c>
      <c r="O93" s="236" t="s">
        <v>404</v>
      </c>
      <c r="P93" s="236" t="s">
        <v>495</v>
      </c>
      <c r="Q93" s="236">
        <v>5</v>
      </c>
      <c r="R93" s="236" t="s">
        <v>1263</v>
      </c>
      <c r="S93" s="236" t="s">
        <v>497</v>
      </c>
      <c r="T93" s="236" t="s">
        <v>508</v>
      </c>
      <c r="U93" s="236" t="s">
        <v>509</v>
      </c>
      <c r="V93" s="236" t="s">
        <v>857</v>
      </c>
      <c r="W93" s="239">
        <v>545</v>
      </c>
      <c r="X93" s="240">
        <v>174</v>
      </c>
      <c r="Y93" s="241">
        <f t="shared" si="0"/>
        <v>719</v>
      </c>
      <c r="Z93" s="240" t="s">
        <v>515</v>
      </c>
      <c r="AA93" s="240">
        <v>1</v>
      </c>
      <c r="AB93" s="240">
        <v>65</v>
      </c>
      <c r="AC93" s="240"/>
      <c r="AD93" s="240"/>
      <c r="AE93" s="240"/>
      <c r="AF93" s="243">
        <f t="shared" si="7"/>
        <v>0</v>
      </c>
      <c r="AG93" s="240"/>
      <c r="AH93" s="240"/>
      <c r="AI93" s="212">
        <f t="shared" si="8"/>
        <v>0</v>
      </c>
      <c r="AJ93" s="240">
        <f t="shared" si="5"/>
        <v>0</v>
      </c>
      <c r="AK93" s="240">
        <f t="shared" si="5"/>
        <v>0</v>
      </c>
      <c r="AL93" s="212">
        <f t="shared" si="9"/>
        <v>0</v>
      </c>
      <c r="AM93" s="240"/>
      <c r="AN93" s="240"/>
      <c r="AO93" s="240"/>
      <c r="AP93" s="236" t="s">
        <v>511</v>
      </c>
      <c r="AQ93" s="244" t="s">
        <v>512</v>
      </c>
    </row>
    <row r="94" spans="1:43" ht="30.75" customHeight="1" x14ac:dyDescent="0.15">
      <c r="A94" s="235" t="s">
        <v>1121</v>
      </c>
      <c r="B94" s="235" t="s">
        <v>1122</v>
      </c>
      <c r="C94" s="235" t="s">
        <v>1243</v>
      </c>
      <c r="D94" s="236" t="s">
        <v>1284</v>
      </c>
      <c r="E94" s="236" t="s">
        <v>249</v>
      </c>
      <c r="F94" s="236"/>
      <c r="G94" s="236" t="s">
        <v>249</v>
      </c>
      <c r="H94" s="236"/>
      <c r="I94" s="236"/>
      <c r="J94" s="236"/>
      <c r="K94" s="236" t="s">
        <v>314</v>
      </c>
      <c r="L94" s="236"/>
      <c r="M94" s="238" t="s">
        <v>506</v>
      </c>
      <c r="N94" s="236" t="s">
        <v>494</v>
      </c>
      <c r="O94" s="236" t="s">
        <v>404</v>
      </c>
      <c r="P94" s="236" t="s">
        <v>495</v>
      </c>
      <c r="Q94" s="236">
        <v>3</v>
      </c>
      <c r="R94" s="236" t="s">
        <v>1135</v>
      </c>
      <c r="S94" s="236" t="s">
        <v>497</v>
      </c>
      <c r="T94" s="236" t="s">
        <v>508</v>
      </c>
      <c r="U94" s="236" t="s">
        <v>509</v>
      </c>
      <c r="V94" s="236" t="s">
        <v>922</v>
      </c>
      <c r="W94" s="239">
        <v>77</v>
      </c>
      <c r="X94" s="240">
        <v>118</v>
      </c>
      <c r="Y94" s="241">
        <f t="shared" si="0"/>
        <v>195</v>
      </c>
      <c r="Z94" s="240" t="s">
        <v>515</v>
      </c>
      <c r="AA94" s="240">
        <v>1</v>
      </c>
      <c r="AB94" s="240">
        <v>15</v>
      </c>
      <c r="AC94" s="240"/>
      <c r="AD94" s="240"/>
      <c r="AE94" s="240"/>
      <c r="AF94" s="243">
        <f t="shared" si="7"/>
        <v>0</v>
      </c>
      <c r="AG94" s="240"/>
      <c r="AH94" s="240"/>
      <c r="AI94" s="212">
        <f t="shared" si="8"/>
        <v>0</v>
      </c>
      <c r="AJ94" s="240">
        <f t="shared" si="5"/>
        <v>0</v>
      </c>
      <c r="AK94" s="240">
        <f t="shared" si="5"/>
        <v>0</v>
      </c>
      <c r="AL94" s="212">
        <f t="shared" si="9"/>
        <v>0</v>
      </c>
      <c r="AM94" s="240"/>
      <c r="AN94" s="240"/>
      <c r="AO94" s="240"/>
      <c r="AP94" s="236" t="s">
        <v>511</v>
      </c>
      <c r="AQ94" s="244" t="s">
        <v>512</v>
      </c>
    </row>
    <row r="95" spans="1:43" ht="30.75" customHeight="1" x14ac:dyDescent="0.15">
      <c r="A95" s="235" t="s">
        <v>1121</v>
      </c>
      <c r="B95" s="235" t="s">
        <v>1122</v>
      </c>
      <c r="C95" s="235" t="s">
        <v>1285</v>
      </c>
      <c r="D95" s="236" t="s">
        <v>1286</v>
      </c>
      <c r="E95" s="236" t="s">
        <v>240</v>
      </c>
      <c r="F95" s="237" t="s">
        <v>240</v>
      </c>
      <c r="G95" s="237"/>
      <c r="H95" s="237"/>
      <c r="I95" s="237"/>
      <c r="J95" s="237"/>
      <c r="K95" s="236" t="s">
        <v>314</v>
      </c>
      <c r="L95" s="237"/>
      <c r="M95" s="238" t="s">
        <v>402</v>
      </c>
      <c r="N95" s="236" t="s">
        <v>494</v>
      </c>
      <c r="O95" s="236" t="s">
        <v>640</v>
      </c>
      <c r="P95" s="236" t="s">
        <v>600</v>
      </c>
      <c r="Q95" s="236">
        <v>7</v>
      </c>
      <c r="R95" s="236" t="s">
        <v>1128</v>
      </c>
      <c r="S95" s="236" t="s">
        <v>497</v>
      </c>
      <c r="T95" s="236" t="s">
        <v>508</v>
      </c>
      <c r="U95" s="236" t="s">
        <v>509</v>
      </c>
      <c r="V95" s="236" t="s">
        <v>509</v>
      </c>
      <c r="W95" s="239">
        <v>0</v>
      </c>
      <c r="X95" s="240">
        <f>50*7</f>
        <v>350</v>
      </c>
      <c r="Y95" s="241">
        <f t="shared" si="0"/>
        <v>350</v>
      </c>
      <c r="Z95" s="240" t="s">
        <v>407</v>
      </c>
      <c r="AA95" s="240">
        <v>0</v>
      </c>
      <c r="AB95" s="240">
        <v>0</v>
      </c>
      <c r="AC95" s="240"/>
      <c r="AD95" s="240"/>
      <c r="AE95" s="240"/>
      <c r="AF95" s="243">
        <f t="shared" si="7"/>
        <v>0</v>
      </c>
      <c r="AG95" s="240"/>
      <c r="AH95" s="240"/>
      <c r="AI95" s="212">
        <f t="shared" si="8"/>
        <v>0</v>
      </c>
      <c r="AJ95" s="240">
        <f t="shared" si="5"/>
        <v>0</v>
      </c>
      <c r="AK95" s="240">
        <f t="shared" si="5"/>
        <v>0</v>
      </c>
      <c r="AL95" s="212">
        <f t="shared" si="9"/>
        <v>0</v>
      </c>
      <c r="AM95" s="240"/>
      <c r="AN95" s="240"/>
      <c r="AO95" s="240"/>
      <c r="AP95" s="236"/>
      <c r="AQ95" s="244"/>
    </row>
    <row r="96" spans="1:43" ht="30.75" customHeight="1" x14ac:dyDescent="0.15">
      <c r="A96" s="235" t="s">
        <v>1121</v>
      </c>
      <c r="B96" s="235" t="s">
        <v>1122</v>
      </c>
      <c r="C96" s="235" t="s">
        <v>1237</v>
      </c>
      <c r="D96" s="236" t="s">
        <v>1287</v>
      </c>
      <c r="E96" s="236" t="s">
        <v>240</v>
      </c>
      <c r="F96" s="237" t="s">
        <v>240</v>
      </c>
      <c r="G96" s="237"/>
      <c r="H96" s="237"/>
      <c r="I96" s="237"/>
      <c r="J96" s="237"/>
      <c r="K96" s="236" t="s">
        <v>314</v>
      </c>
      <c r="L96" s="237"/>
      <c r="M96" s="238" t="s">
        <v>402</v>
      </c>
      <c r="N96" s="236" t="s">
        <v>494</v>
      </c>
      <c r="O96" s="236" t="s">
        <v>404</v>
      </c>
      <c r="P96" s="236" t="s">
        <v>495</v>
      </c>
      <c r="Q96" s="236">
        <v>4</v>
      </c>
      <c r="R96" s="236" t="s">
        <v>1128</v>
      </c>
      <c r="S96" s="236" t="s">
        <v>497</v>
      </c>
      <c r="T96" s="236" t="s">
        <v>508</v>
      </c>
      <c r="U96" s="236" t="s">
        <v>509</v>
      </c>
      <c r="V96" s="236" t="s">
        <v>509</v>
      </c>
      <c r="W96" s="239">
        <v>0</v>
      </c>
      <c r="X96" s="240">
        <f>50*4</f>
        <v>200</v>
      </c>
      <c r="Y96" s="241">
        <f t="shared" si="0"/>
        <v>200</v>
      </c>
      <c r="Z96" s="240" t="s">
        <v>407</v>
      </c>
      <c r="AA96" s="240">
        <v>0</v>
      </c>
      <c r="AB96" s="240">
        <v>0</v>
      </c>
      <c r="AC96" s="240"/>
      <c r="AD96" s="240"/>
      <c r="AE96" s="240"/>
      <c r="AF96" s="243">
        <f t="shared" si="7"/>
        <v>0</v>
      </c>
      <c r="AG96" s="240"/>
      <c r="AH96" s="240"/>
      <c r="AI96" s="212">
        <f t="shared" si="8"/>
        <v>0</v>
      </c>
      <c r="AJ96" s="240">
        <f t="shared" si="5"/>
        <v>0</v>
      </c>
      <c r="AK96" s="240">
        <f t="shared" si="5"/>
        <v>0</v>
      </c>
      <c r="AL96" s="212">
        <f t="shared" si="9"/>
        <v>0</v>
      </c>
      <c r="AM96" s="240"/>
      <c r="AN96" s="240"/>
      <c r="AO96" s="240"/>
      <c r="AP96" s="236"/>
      <c r="AQ96" s="244"/>
    </row>
    <row r="97" spans="1:43" ht="30.75" customHeight="1" x14ac:dyDescent="0.15">
      <c r="A97" s="235" t="s">
        <v>1121</v>
      </c>
      <c r="B97" s="235" t="s">
        <v>1122</v>
      </c>
      <c r="C97" s="235" t="s">
        <v>1288</v>
      </c>
      <c r="D97" s="236" t="s">
        <v>1289</v>
      </c>
      <c r="E97" s="236" t="s">
        <v>240</v>
      </c>
      <c r="F97" s="237" t="s">
        <v>240</v>
      </c>
      <c r="G97" s="237"/>
      <c r="H97" s="237"/>
      <c r="I97" s="237"/>
      <c r="J97" s="237"/>
      <c r="K97" s="236" t="s">
        <v>314</v>
      </c>
      <c r="L97" s="237"/>
      <c r="M97" s="238" t="s">
        <v>402</v>
      </c>
      <c r="N97" s="236" t="s">
        <v>494</v>
      </c>
      <c r="O97" s="236" t="s">
        <v>404</v>
      </c>
      <c r="P97" s="236" t="s">
        <v>414</v>
      </c>
      <c r="Q97" s="236">
        <v>1</v>
      </c>
      <c r="R97" s="236" t="s">
        <v>1128</v>
      </c>
      <c r="S97" s="236" t="s">
        <v>497</v>
      </c>
      <c r="T97" s="236" t="s">
        <v>508</v>
      </c>
      <c r="U97" s="236" t="s">
        <v>509</v>
      </c>
      <c r="V97" s="236" t="s">
        <v>509</v>
      </c>
      <c r="W97" s="239">
        <v>0</v>
      </c>
      <c r="X97" s="240">
        <v>50</v>
      </c>
      <c r="Y97" s="241">
        <f t="shared" si="0"/>
        <v>50</v>
      </c>
      <c r="Z97" s="240" t="s">
        <v>407</v>
      </c>
      <c r="AA97" s="240">
        <v>0</v>
      </c>
      <c r="AB97" s="240">
        <v>0</v>
      </c>
      <c r="AC97" s="240"/>
      <c r="AD97" s="240"/>
      <c r="AE97" s="240"/>
      <c r="AF97" s="243">
        <f t="shared" si="7"/>
        <v>0</v>
      </c>
      <c r="AG97" s="240"/>
      <c r="AH97" s="240"/>
      <c r="AI97" s="212">
        <f t="shared" si="8"/>
        <v>0</v>
      </c>
      <c r="AJ97" s="240">
        <f t="shared" si="5"/>
        <v>0</v>
      </c>
      <c r="AK97" s="240">
        <f t="shared" si="5"/>
        <v>0</v>
      </c>
      <c r="AL97" s="212">
        <f t="shared" si="9"/>
        <v>0</v>
      </c>
      <c r="AM97" s="240"/>
      <c r="AN97" s="240"/>
      <c r="AO97" s="240"/>
      <c r="AP97" s="236"/>
      <c r="AQ97" s="244"/>
    </row>
    <row r="98" spans="1:43" ht="30.75" customHeight="1" x14ac:dyDescent="0.15">
      <c r="A98" s="235" t="s">
        <v>1121</v>
      </c>
      <c r="B98" s="235" t="s">
        <v>1122</v>
      </c>
      <c r="C98" s="235" t="s">
        <v>1179</v>
      </c>
      <c r="D98" s="236" t="s">
        <v>1290</v>
      </c>
      <c r="E98" s="236" t="s">
        <v>240</v>
      </c>
      <c r="F98" s="237" t="s">
        <v>240</v>
      </c>
      <c r="G98" s="237"/>
      <c r="H98" s="237"/>
      <c r="I98" s="237"/>
      <c r="J98" s="237"/>
      <c r="K98" s="236" t="s">
        <v>314</v>
      </c>
      <c r="L98" s="237"/>
      <c r="M98" s="238" t="s">
        <v>402</v>
      </c>
      <c r="N98" s="236" t="s">
        <v>494</v>
      </c>
      <c r="O98" s="236" t="s">
        <v>404</v>
      </c>
      <c r="P98" s="236" t="s">
        <v>414</v>
      </c>
      <c r="Q98" s="236">
        <v>1</v>
      </c>
      <c r="R98" s="236" t="s">
        <v>1143</v>
      </c>
      <c r="S98" s="236" t="s">
        <v>497</v>
      </c>
      <c r="T98" s="236" t="s">
        <v>508</v>
      </c>
      <c r="U98" s="236" t="s">
        <v>509</v>
      </c>
      <c r="V98" s="236" t="s">
        <v>794</v>
      </c>
      <c r="W98" s="247"/>
      <c r="X98" s="248"/>
      <c r="Y98" s="247">
        <f t="shared" si="0"/>
        <v>0</v>
      </c>
      <c r="Z98" s="240" t="s">
        <v>407</v>
      </c>
      <c r="AA98" s="240">
        <v>0</v>
      </c>
      <c r="AB98" s="240">
        <v>0</v>
      </c>
      <c r="AC98" s="240"/>
      <c r="AD98" s="240"/>
      <c r="AE98" s="240"/>
      <c r="AF98" s="243">
        <f t="shared" si="7"/>
        <v>0</v>
      </c>
      <c r="AG98" s="240"/>
      <c r="AH98" s="240"/>
      <c r="AI98" s="212">
        <f t="shared" si="8"/>
        <v>0</v>
      </c>
      <c r="AJ98" s="240">
        <f t="shared" si="5"/>
        <v>0</v>
      </c>
      <c r="AK98" s="240">
        <f t="shared" si="5"/>
        <v>0</v>
      </c>
      <c r="AL98" s="212">
        <f t="shared" si="9"/>
        <v>0</v>
      </c>
      <c r="AM98" s="240"/>
      <c r="AN98" s="240"/>
      <c r="AO98" s="240"/>
      <c r="AP98" s="236"/>
      <c r="AQ98" s="244"/>
    </row>
    <row r="99" spans="1:43" ht="30.75" customHeight="1" x14ac:dyDescent="0.15">
      <c r="A99" s="235" t="s">
        <v>1121</v>
      </c>
      <c r="B99" s="235" t="s">
        <v>1122</v>
      </c>
      <c r="C99" s="235" t="s">
        <v>1209</v>
      </c>
      <c r="D99" s="236" t="s">
        <v>1291</v>
      </c>
      <c r="E99" s="236" t="s">
        <v>240</v>
      </c>
      <c r="F99" s="237" t="s">
        <v>240</v>
      </c>
      <c r="G99" s="237"/>
      <c r="H99" s="237"/>
      <c r="I99" s="237"/>
      <c r="J99" s="237"/>
      <c r="K99" s="236" t="s">
        <v>314</v>
      </c>
      <c r="L99" s="237"/>
      <c r="M99" s="238" t="s">
        <v>402</v>
      </c>
      <c r="N99" s="236" t="s">
        <v>494</v>
      </c>
      <c r="O99" s="236" t="s">
        <v>404</v>
      </c>
      <c r="P99" s="236" t="s">
        <v>414</v>
      </c>
      <c r="Q99" s="236">
        <v>1</v>
      </c>
      <c r="R99" s="236" t="s">
        <v>1143</v>
      </c>
      <c r="S99" s="236" t="s">
        <v>497</v>
      </c>
      <c r="T99" s="236" t="s">
        <v>508</v>
      </c>
      <c r="U99" s="236" t="s">
        <v>509</v>
      </c>
      <c r="V99" s="236" t="s">
        <v>794</v>
      </c>
      <c r="W99" s="247"/>
      <c r="X99" s="248"/>
      <c r="Y99" s="247">
        <f t="shared" si="0"/>
        <v>0</v>
      </c>
      <c r="Z99" s="240" t="s">
        <v>407</v>
      </c>
      <c r="AA99" s="240">
        <v>0</v>
      </c>
      <c r="AB99" s="240">
        <v>0</v>
      </c>
      <c r="AC99" s="240"/>
      <c r="AD99" s="240"/>
      <c r="AE99" s="240"/>
      <c r="AF99" s="243">
        <f t="shared" si="7"/>
        <v>0</v>
      </c>
      <c r="AG99" s="240"/>
      <c r="AH99" s="240"/>
      <c r="AI99" s="212">
        <f t="shared" si="8"/>
        <v>0</v>
      </c>
      <c r="AJ99" s="240">
        <f t="shared" si="5"/>
        <v>0</v>
      </c>
      <c r="AK99" s="240">
        <f t="shared" si="5"/>
        <v>0</v>
      </c>
      <c r="AL99" s="212">
        <f t="shared" si="9"/>
        <v>0</v>
      </c>
      <c r="AM99" s="240"/>
      <c r="AN99" s="240"/>
      <c r="AO99" s="240"/>
      <c r="AP99" s="236"/>
      <c r="AQ99" s="244"/>
    </row>
    <row r="100" spans="1:43" ht="30.75" customHeight="1" x14ac:dyDescent="0.15">
      <c r="A100" s="235" t="s">
        <v>1121</v>
      </c>
      <c r="B100" s="235" t="s">
        <v>1122</v>
      </c>
      <c r="C100" s="235" t="s">
        <v>1292</v>
      </c>
      <c r="D100" s="236" t="s">
        <v>1293</v>
      </c>
      <c r="E100" s="236" t="s">
        <v>240</v>
      </c>
      <c r="F100" s="237" t="s">
        <v>240</v>
      </c>
      <c r="G100" s="237"/>
      <c r="H100" s="237"/>
      <c r="I100" s="237"/>
      <c r="J100" s="237"/>
      <c r="K100" s="236" t="s">
        <v>314</v>
      </c>
      <c r="L100" s="237"/>
      <c r="M100" s="238" t="s">
        <v>402</v>
      </c>
      <c r="N100" s="236" t="s">
        <v>494</v>
      </c>
      <c r="O100" s="236" t="s">
        <v>404</v>
      </c>
      <c r="P100" s="236" t="s">
        <v>495</v>
      </c>
      <c r="Q100" s="236">
        <v>5</v>
      </c>
      <c r="R100" s="236" t="s">
        <v>1188</v>
      </c>
      <c r="S100" s="236" t="s">
        <v>497</v>
      </c>
      <c r="T100" s="236" t="s">
        <v>508</v>
      </c>
      <c r="U100" s="236" t="s">
        <v>509</v>
      </c>
      <c r="V100" s="236" t="s">
        <v>509</v>
      </c>
      <c r="W100" s="247"/>
      <c r="X100" s="248"/>
      <c r="Y100" s="247">
        <f t="shared" si="0"/>
        <v>0</v>
      </c>
      <c r="Z100" s="240" t="s">
        <v>407</v>
      </c>
      <c r="AA100" s="240">
        <v>0</v>
      </c>
      <c r="AB100" s="240">
        <v>0</v>
      </c>
      <c r="AC100" s="240"/>
      <c r="AD100" s="240"/>
      <c r="AE100" s="240"/>
      <c r="AF100" s="243">
        <f t="shared" si="7"/>
        <v>0</v>
      </c>
      <c r="AG100" s="240"/>
      <c r="AH100" s="240"/>
      <c r="AI100" s="212">
        <f t="shared" si="8"/>
        <v>0</v>
      </c>
      <c r="AJ100" s="240">
        <f t="shared" si="5"/>
        <v>0</v>
      </c>
      <c r="AK100" s="240">
        <f t="shared" si="5"/>
        <v>0</v>
      </c>
      <c r="AL100" s="212">
        <f t="shared" si="9"/>
        <v>0</v>
      </c>
      <c r="AM100" s="240"/>
      <c r="AN100" s="240"/>
      <c r="AO100" s="240"/>
      <c r="AP100" s="236"/>
      <c r="AQ100" s="244"/>
    </row>
    <row r="101" spans="1:43" ht="30.75" customHeight="1" x14ac:dyDescent="0.15">
      <c r="A101" s="235" t="s">
        <v>1121</v>
      </c>
      <c r="B101" s="235" t="s">
        <v>1122</v>
      </c>
      <c r="C101" s="235" t="s">
        <v>1224</v>
      </c>
      <c r="D101" s="236" t="s">
        <v>1294</v>
      </c>
      <c r="E101" s="236" t="s">
        <v>240</v>
      </c>
      <c r="F101" s="237" t="s">
        <v>240</v>
      </c>
      <c r="G101" s="237"/>
      <c r="H101" s="237"/>
      <c r="I101" s="237"/>
      <c r="J101" s="237"/>
      <c r="K101" s="236" t="s">
        <v>314</v>
      </c>
      <c r="L101" s="237"/>
      <c r="M101" s="238" t="s">
        <v>402</v>
      </c>
      <c r="N101" s="236" t="s">
        <v>494</v>
      </c>
      <c r="O101" s="236" t="s">
        <v>404</v>
      </c>
      <c r="P101" s="236" t="s">
        <v>495</v>
      </c>
      <c r="Q101" s="236">
        <v>1</v>
      </c>
      <c r="R101" s="236" t="s">
        <v>1295</v>
      </c>
      <c r="S101" s="236" t="s">
        <v>497</v>
      </c>
      <c r="T101" s="236" t="s">
        <v>508</v>
      </c>
      <c r="U101" s="236" t="s">
        <v>509</v>
      </c>
      <c r="V101" s="236" t="s">
        <v>789</v>
      </c>
      <c r="W101" s="239">
        <v>0</v>
      </c>
      <c r="X101" s="240">
        <v>2000</v>
      </c>
      <c r="Y101" s="241">
        <f t="shared" si="0"/>
        <v>2000</v>
      </c>
      <c r="Z101" s="240" t="s">
        <v>407</v>
      </c>
      <c r="AA101" s="240">
        <v>0</v>
      </c>
      <c r="AB101" s="240">
        <v>0</v>
      </c>
      <c r="AC101" s="240"/>
      <c r="AD101" s="240"/>
      <c r="AE101" s="240"/>
      <c r="AF101" s="243">
        <f t="shared" si="7"/>
        <v>0</v>
      </c>
      <c r="AG101" s="240"/>
      <c r="AH101" s="240"/>
      <c r="AI101" s="212">
        <f t="shared" si="8"/>
        <v>0</v>
      </c>
      <c r="AJ101" s="240">
        <f t="shared" si="5"/>
        <v>0</v>
      </c>
      <c r="AK101" s="240">
        <f t="shared" si="5"/>
        <v>0</v>
      </c>
      <c r="AL101" s="212">
        <f t="shared" si="9"/>
        <v>0</v>
      </c>
      <c r="AM101" s="240"/>
      <c r="AN101" s="240"/>
      <c r="AO101" s="240"/>
      <c r="AP101" s="236" t="s">
        <v>501</v>
      </c>
      <c r="AQ101" s="244" t="s">
        <v>502</v>
      </c>
    </row>
    <row r="102" spans="1:43" ht="30.75" customHeight="1" x14ac:dyDescent="0.15">
      <c r="A102" s="235" t="s">
        <v>1121</v>
      </c>
      <c r="B102" s="235" t="s">
        <v>1122</v>
      </c>
      <c r="C102" s="235" t="s">
        <v>1296</v>
      </c>
      <c r="D102" s="236" t="s">
        <v>1297</v>
      </c>
      <c r="E102" s="236" t="s">
        <v>240</v>
      </c>
      <c r="F102" s="237" t="s">
        <v>240</v>
      </c>
      <c r="G102" s="237"/>
      <c r="H102" s="237"/>
      <c r="I102" s="237"/>
      <c r="J102" s="237"/>
      <c r="K102" s="237"/>
      <c r="L102" s="237" t="s">
        <v>318</v>
      </c>
      <c r="M102" s="238" t="s">
        <v>402</v>
      </c>
      <c r="N102" s="236" t="s">
        <v>494</v>
      </c>
      <c r="O102" s="236" t="s">
        <v>404</v>
      </c>
      <c r="P102" s="236" t="s">
        <v>495</v>
      </c>
      <c r="Q102" s="236">
        <v>2</v>
      </c>
      <c r="R102" s="236" t="s">
        <v>1298</v>
      </c>
      <c r="S102" s="236" t="s">
        <v>497</v>
      </c>
      <c r="T102" s="236" t="s">
        <v>588</v>
      </c>
      <c r="U102" s="236" t="s">
        <v>698</v>
      </c>
      <c r="V102" s="236" t="s">
        <v>919</v>
      </c>
      <c r="W102" s="239">
        <v>0</v>
      </c>
      <c r="X102" s="240">
        <v>217</v>
      </c>
      <c r="Y102" s="241">
        <f t="shared" si="0"/>
        <v>217</v>
      </c>
      <c r="Z102" s="240" t="s">
        <v>407</v>
      </c>
      <c r="AA102" s="240">
        <v>0</v>
      </c>
      <c r="AB102" s="240">
        <v>0</v>
      </c>
      <c r="AC102" s="240"/>
      <c r="AD102" s="240"/>
      <c r="AE102" s="240"/>
      <c r="AF102" s="243">
        <f t="shared" si="7"/>
        <v>0</v>
      </c>
      <c r="AG102" s="240"/>
      <c r="AH102" s="240"/>
      <c r="AI102" s="212">
        <f t="shared" si="8"/>
        <v>0</v>
      </c>
      <c r="AJ102" s="240">
        <f t="shared" si="5"/>
        <v>0</v>
      </c>
      <c r="AK102" s="240">
        <f t="shared" si="5"/>
        <v>0</v>
      </c>
      <c r="AL102" s="212">
        <f t="shared" si="9"/>
        <v>0</v>
      </c>
      <c r="AM102" s="240"/>
      <c r="AN102" s="240"/>
      <c r="AO102" s="240"/>
      <c r="AP102" s="236" t="s">
        <v>501</v>
      </c>
      <c r="AQ102" s="244" t="s">
        <v>502</v>
      </c>
    </row>
    <row r="103" spans="1:43" ht="30.75" customHeight="1" x14ac:dyDescent="0.15">
      <c r="A103" s="235" t="s">
        <v>1121</v>
      </c>
      <c r="B103" s="235" t="s">
        <v>1122</v>
      </c>
      <c r="C103" s="235" t="s">
        <v>1251</v>
      </c>
      <c r="D103" s="236" t="s">
        <v>1299</v>
      </c>
      <c r="E103" s="236" t="s">
        <v>299</v>
      </c>
      <c r="F103" s="236"/>
      <c r="G103" s="236"/>
      <c r="H103" s="236"/>
      <c r="I103" s="236"/>
      <c r="J103" s="236" t="s">
        <v>299</v>
      </c>
      <c r="K103" s="236" t="s">
        <v>314</v>
      </c>
      <c r="L103" s="236"/>
      <c r="M103" s="238" t="s">
        <v>402</v>
      </c>
      <c r="N103" s="236" t="s">
        <v>494</v>
      </c>
      <c r="O103" s="236" t="s">
        <v>609</v>
      </c>
      <c r="P103" s="236" t="s">
        <v>405</v>
      </c>
      <c r="Q103" s="236">
        <v>1</v>
      </c>
      <c r="R103" s="236" t="s">
        <v>540</v>
      </c>
      <c r="S103" s="236" t="s">
        <v>497</v>
      </c>
      <c r="T103" s="236" t="s">
        <v>508</v>
      </c>
      <c r="U103" s="236" t="s">
        <v>509</v>
      </c>
      <c r="V103" s="236" t="s">
        <v>509</v>
      </c>
      <c r="W103" s="239">
        <v>0</v>
      </c>
      <c r="X103" s="240">
        <v>15</v>
      </c>
      <c r="Y103" s="241">
        <f t="shared" si="0"/>
        <v>15</v>
      </c>
      <c r="Z103" s="240" t="s">
        <v>407</v>
      </c>
      <c r="AA103" s="240">
        <v>0</v>
      </c>
      <c r="AB103" s="240">
        <v>0</v>
      </c>
      <c r="AC103" s="240"/>
      <c r="AD103" s="240"/>
      <c r="AE103" s="240"/>
      <c r="AF103" s="243">
        <f t="shared" si="7"/>
        <v>0</v>
      </c>
      <c r="AG103" s="240"/>
      <c r="AH103" s="240"/>
      <c r="AI103" s="212">
        <f t="shared" si="8"/>
        <v>0</v>
      </c>
      <c r="AJ103" s="240">
        <f t="shared" si="5"/>
        <v>0</v>
      </c>
      <c r="AK103" s="240">
        <f t="shared" si="5"/>
        <v>0</v>
      </c>
      <c r="AL103" s="212">
        <f t="shared" si="9"/>
        <v>0</v>
      </c>
      <c r="AM103" s="240"/>
      <c r="AN103" s="240"/>
      <c r="AO103" s="240"/>
      <c r="AP103" s="236" t="s">
        <v>563</v>
      </c>
      <c r="AQ103" s="244" t="s">
        <v>598</v>
      </c>
    </row>
    <row r="104" spans="1:43" ht="30.75" customHeight="1" x14ac:dyDescent="0.15">
      <c r="A104" s="235" t="s">
        <v>1121</v>
      </c>
      <c r="B104" s="235" t="s">
        <v>1122</v>
      </c>
      <c r="C104" s="235" t="s">
        <v>1251</v>
      </c>
      <c r="D104" s="236" t="s">
        <v>1300</v>
      </c>
      <c r="E104" s="236" t="s">
        <v>240</v>
      </c>
      <c r="F104" s="237" t="s">
        <v>240</v>
      </c>
      <c r="G104" s="237"/>
      <c r="H104" s="237"/>
      <c r="I104" s="237"/>
      <c r="J104" s="237"/>
      <c r="K104" s="237"/>
      <c r="L104" s="237" t="s">
        <v>318</v>
      </c>
      <c r="M104" s="238" t="s">
        <v>402</v>
      </c>
      <c r="N104" s="236" t="s">
        <v>494</v>
      </c>
      <c r="O104" s="236" t="s">
        <v>404</v>
      </c>
      <c r="P104" s="236" t="s">
        <v>587</v>
      </c>
      <c r="Q104" s="236">
        <v>1</v>
      </c>
      <c r="R104" s="236" t="s">
        <v>1301</v>
      </c>
      <c r="S104" s="236" t="s">
        <v>497</v>
      </c>
      <c r="T104" s="236" t="s">
        <v>573</v>
      </c>
      <c r="U104" s="236" t="s">
        <v>573</v>
      </c>
      <c r="V104" s="236" t="s">
        <v>842</v>
      </c>
      <c r="W104" s="239">
        <v>0</v>
      </c>
      <c r="X104" s="240">
        <v>300</v>
      </c>
      <c r="Y104" s="241">
        <f t="shared" si="0"/>
        <v>300</v>
      </c>
      <c r="Z104" s="240" t="s">
        <v>407</v>
      </c>
      <c r="AA104" s="240">
        <v>0</v>
      </c>
      <c r="AB104" s="240">
        <v>0</v>
      </c>
      <c r="AC104" s="240"/>
      <c r="AD104" s="240"/>
      <c r="AE104" s="240"/>
      <c r="AF104" s="243">
        <f t="shared" si="7"/>
        <v>0</v>
      </c>
      <c r="AG104" s="240"/>
      <c r="AH104" s="240"/>
      <c r="AI104" s="212">
        <f t="shared" si="8"/>
        <v>0</v>
      </c>
      <c r="AJ104" s="240">
        <f t="shared" si="5"/>
        <v>0</v>
      </c>
      <c r="AK104" s="240">
        <f t="shared" si="5"/>
        <v>0</v>
      </c>
      <c r="AL104" s="212">
        <f t="shared" si="9"/>
        <v>0</v>
      </c>
      <c r="AM104" s="240"/>
      <c r="AN104" s="240"/>
      <c r="AO104" s="240"/>
      <c r="AP104" s="236" t="s">
        <v>501</v>
      </c>
      <c r="AQ104" s="244" t="s">
        <v>502</v>
      </c>
    </row>
    <row r="105" spans="1:43" ht="30.75" customHeight="1" x14ac:dyDescent="0.15">
      <c r="A105" s="235" t="s">
        <v>1121</v>
      </c>
      <c r="B105" s="235" t="s">
        <v>1122</v>
      </c>
      <c r="C105" s="235" t="s">
        <v>1200</v>
      </c>
      <c r="D105" s="236" t="s">
        <v>1300</v>
      </c>
      <c r="E105" s="236" t="s">
        <v>240</v>
      </c>
      <c r="F105" s="237" t="s">
        <v>240</v>
      </c>
      <c r="G105" s="237"/>
      <c r="H105" s="237"/>
      <c r="I105" s="237"/>
      <c r="J105" s="237"/>
      <c r="K105" s="237"/>
      <c r="L105" s="237" t="s">
        <v>318</v>
      </c>
      <c r="M105" s="238" t="s">
        <v>402</v>
      </c>
      <c r="N105" s="236" t="s">
        <v>494</v>
      </c>
      <c r="O105" s="236" t="s">
        <v>404</v>
      </c>
      <c r="P105" s="236" t="s">
        <v>587</v>
      </c>
      <c r="Q105" s="236">
        <v>1</v>
      </c>
      <c r="R105" s="236" t="s">
        <v>1236</v>
      </c>
      <c r="S105" s="236" t="s">
        <v>497</v>
      </c>
      <c r="T105" s="236" t="s">
        <v>573</v>
      </c>
      <c r="U105" s="236" t="s">
        <v>573</v>
      </c>
      <c r="V105" s="236" t="s">
        <v>573</v>
      </c>
      <c r="W105" s="239">
        <v>0</v>
      </c>
      <c r="X105" s="240">
        <v>850</v>
      </c>
      <c r="Y105" s="241">
        <f t="shared" si="0"/>
        <v>850</v>
      </c>
      <c r="Z105" s="240" t="s">
        <v>407</v>
      </c>
      <c r="AA105" s="240">
        <v>0</v>
      </c>
      <c r="AB105" s="240">
        <v>0</v>
      </c>
      <c r="AC105" s="240"/>
      <c r="AD105" s="240"/>
      <c r="AE105" s="240"/>
      <c r="AF105" s="243">
        <f t="shared" si="7"/>
        <v>0</v>
      </c>
      <c r="AG105" s="240"/>
      <c r="AH105" s="240"/>
      <c r="AI105" s="212">
        <f t="shared" si="8"/>
        <v>0</v>
      </c>
      <c r="AJ105" s="240">
        <f t="shared" si="5"/>
        <v>0</v>
      </c>
      <c r="AK105" s="240">
        <f t="shared" si="5"/>
        <v>0</v>
      </c>
      <c r="AL105" s="212">
        <f t="shared" si="9"/>
        <v>0</v>
      </c>
      <c r="AM105" s="240"/>
      <c r="AN105" s="240"/>
      <c r="AO105" s="240"/>
      <c r="AP105" s="236" t="s">
        <v>501</v>
      </c>
      <c r="AQ105" s="244" t="s">
        <v>502</v>
      </c>
    </row>
    <row r="106" spans="1:43" ht="30.75" customHeight="1" x14ac:dyDescent="0.15">
      <c r="A106" s="235" t="s">
        <v>1121</v>
      </c>
      <c r="B106" s="235" t="s">
        <v>1122</v>
      </c>
      <c r="C106" s="235" t="s">
        <v>1203</v>
      </c>
      <c r="D106" s="236" t="s">
        <v>1300</v>
      </c>
      <c r="E106" s="236" t="s">
        <v>240</v>
      </c>
      <c r="F106" s="237" t="s">
        <v>240</v>
      </c>
      <c r="G106" s="237"/>
      <c r="H106" s="237"/>
      <c r="I106" s="237"/>
      <c r="J106" s="237"/>
      <c r="K106" s="236" t="s">
        <v>314</v>
      </c>
      <c r="L106" s="237"/>
      <c r="M106" s="238" t="s">
        <v>402</v>
      </c>
      <c r="N106" s="236" t="s">
        <v>494</v>
      </c>
      <c r="O106" s="236" t="s">
        <v>404</v>
      </c>
      <c r="P106" s="236" t="s">
        <v>587</v>
      </c>
      <c r="Q106" s="236">
        <v>1</v>
      </c>
      <c r="R106" s="236" t="s">
        <v>1302</v>
      </c>
      <c r="S106" s="236" t="s">
        <v>497</v>
      </c>
      <c r="T106" s="236" t="s">
        <v>508</v>
      </c>
      <c r="U106" s="236" t="s">
        <v>509</v>
      </c>
      <c r="V106" s="236" t="s">
        <v>898</v>
      </c>
      <c r="W106" s="239">
        <v>0</v>
      </c>
      <c r="X106" s="240">
        <v>900</v>
      </c>
      <c r="Y106" s="241">
        <f t="shared" si="0"/>
        <v>900</v>
      </c>
      <c r="Z106" s="240" t="s">
        <v>407</v>
      </c>
      <c r="AA106" s="240">
        <v>0</v>
      </c>
      <c r="AB106" s="240">
        <v>0</v>
      </c>
      <c r="AC106" s="240"/>
      <c r="AD106" s="240"/>
      <c r="AE106" s="240"/>
      <c r="AF106" s="243">
        <f t="shared" si="7"/>
        <v>0</v>
      </c>
      <c r="AG106" s="240"/>
      <c r="AH106" s="240"/>
      <c r="AI106" s="212">
        <f t="shared" si="8"/>
        <v>0</v>
      </c>
      <c r="AJ106" s="240">
        <f t="shared" si="5"/>
        <v>0</v>
      </c>
      <c r="AK106" s="240">
        <f t="shared" si="5"/>
        <v>0</v>
      </c>
      <c r="AL106" s="212">
        <f t="shared" si="9"/>
        <v>0</v>
      </c>
      <c r="AM106" s="240"/>
      <c r="AN106" s="240"/>
      <c r="AO106" s="240"/>
      <c r="AP106" s="236" t="s">
        <v>501</v>
      </c>
      <c r="AQ106" s="244" t="s">
        <v>502</v>
      </c>
    </row>
    <row r="107" spans="1:43" ht="30.75" customHeight="1" x14ac:dyDescent="0.15">
      <c r="A107" s="235" t="s">
        <v>1121</v>
      </c>
      <c r="B107" s="235" t="s">
        <v>1122</v>
      </c>
      <c r="C107" s="235" t="s">
        <v>1136</v>
      </c>
      <c r="D107" s="236" t="s">
        <v>1300</v>
      </c>
      <c r="E107" s="236" t="s">
        <v>240</v>
      </c>
      <c r="F107" s="237" t="s">
        <v>240</v>
      </c>
      <c r="G107" s="237"/>
      <c r="H107" s="237"/>
      <c r="I107" s="237"/>
      <c r="J107" s="237"/>
      <c r="K107" s="236" t="s">
        <v>314</v>
      </c>
      <c r="L107" s="237"/>
      <c r="M107" s="238" t="s">
        <v>402</v>
      </c>
      <c r="N107" s="236" t="s">
        <v>494</v>
      </c>
      <c r="O107" s="236" t="s">
        <v>404</v>
      </c>
      <c r="P107" s="236" t="s">
        <v>587</v>
      </c>
      <c r="Q107" s="236">
        <v>1</v>
      </c>
      <c r="R107" s="236" t="s">
        <v>1253</v>
      </c>
      <c r="S107" s="236" t="s">
        <v>497</v>
      </c>
      <c r="T107" s="236" t="s">
        <v>508</v>
      </c>
      <c r="U107" s="236" t="s">
        <v>509</v>
      </c>
      <c r="V107" s="236" t="s">
        <v>801</v>
      </c>
      <c r="W107" s="239">
        <v>0</v>
      </c>
      <c r="X107" s="240">
        <v>700</v>
      </c>
      <c r="Y107" s="241">
        <f t="shared" si="0"/>
        <v>700</v>
      </c>
      <c r="Z107" s="240" t="s">
        <v>407</v>
      </c>
      <c r="AA107" s="240">
        <v>0</v>
      </c>
      <c r="AB107" s="240">
        <v>0</v>
      </c>
      <c r="AC107" s="240"/>
      <c r="AD107" s="240"/>
      <c r="AE107" s="240"/>
      <c r="AF107" s="243">
        <f t="shared" si="7"/>
        <v>0</v>
      </c>
      <c r="AG107" s="240"/>
      <c r="AH107" s="240"/>
      <c r="AI107" s="212">
        <f t="shared" si="8"/>
        <v>0</v>
      </c>
      <c r="AJ107" s="240">
        <f t="shared" si="5"/>
        <v>0</v>
      </c>
      <c r="AK107" s="240">
        <f t="shared" si="5"/>
        <v>0</v>
      </c>
      <c r="AL107" s="212">
        <f t="shared" si="9"/>
        <v>0</v>
      </c>
      <c r="AM107" s="240"/>
      <c r="AN107" s="240"/>
      <c r="AO107" s="240"/>
      <c r="AP107" s="236" t="s">
        <v>501</v>
      </c>
      <c r="AQ107" s="244" t="s">
        <v>502</v>
      </c>
    </row>
    <row r="108" spans="1:43" ht="30.75" customHeight="1" x14ac:dyDescent="0.15">
      <c r="A108" s="235" t="s">
        <v>1121</v>
      </c>
      <c r="B108" s="235" t="s">
        <v>1122</v>
      </c>
      <c r="C108" s="235" t="s">
        <v>1303</v>
      </c>
      <c r="D108" s="236" t="s">
        <v>1300</v>
      </c>
      <c r="E108" s="236" t="s">
        <v>240</v>
      </c>
      <c r="F108" s="237" t="s">
        <v>240</v>
      </c>
      <c r="G108" s="237"/>
      <c r="H108" s="237"/>
      <c r="I108" s="237"/>
      <c r="J108" s="237"/>
      <c r="K108" s="236" t="s">
        <v>314</v>
      </c>
      <c r="L108" s="237"/>
      <c r="M108" s="238" t="s">
        <v>402</v>
      </c>
      <c r="N108" s="236" t="s">
        <v>494</v>
      </c>
      <c r="O108" s="236" t="s">
        <v>404</v>
      </c>
      <c r="P108" s="236" t="s">
        <v>587</v>
      </c>
      <c r="Q108" s="236">
        <v>1</v>
      </c>
      <c r="R108" s="236" t="s">
        <v>1279</v>
      </c>
      <c r="S108" s="236" t="s">
        <v>497</v>
      </c>
      <c r="T108" s="236" t="s">
        <v>508</v>
      </c>
      <c r="U108" s="236" t="s">
        <v>509</v>
      </c>
      <c r="V108" s="236" t="s">
        <v>798</v>
      </c>
      <c r="W108" s="239">
        <v>0</v>
      </c>
      <c r="X108" s="240">
        <v>350</v>
      </c>
      <c r="Y108" s="241">
        <f t="shared" si="0"/>
        <v>350</v>
      </c>
      <c r="Z108" s="240" t="s">
        <v>407</v>
      </c>
      <c r="AA108" s="240">
        <v>0</v>
      </c>
      <c r="AB108" s="240">
        <v>0</v>
      </c>
      <c r="AC108" s="240"/>
      <c r="AD108" s="240"/>
      <c r="AE108" s="240"/>
      <c r="AF108" s="243">
        <f t="shared" si="7"/>
        <v>0</v>
      </c>
      <c r="AG108" s="240"/>
      <c r="AH108" s="240"/>
      <c r="AI108" s="212">
        <f t="shared" si="8"/>
        <v>0</v>
      </c>
      <c r="AJ108" s="240">
        <f t="shared" si="5"/>
        <v>0</v>
      </c>
      <c r="AK108" s="240">
        <f t="shared" si="5"/>
        <v>0</v>
      </c>
      <c r="AL108" s="212">
        <f t="shared" si="9"/>
        <v>0</v>
      </c>
      <c r="AM108" s="240"/>
      <c r="AN108" s="240"/>
      <c r="AO108" s="240"/>
      <c r="AP108" s="236" t="s">
        <v>501</v>
      </c>
      <c r="AQ108" s="244" t="s">
        <v>502</v>
      </c>
    </row>
    <row r="109" spans="1:43" ht="30.75" customHeight="1" x14ac:dyDescent="0.15">
      <c r="A109" s="235" t="s">
        <v>1121</v>
      </c>
      <c r="B109" s="235" t="s">
        <v>1122</v>
      </c>
      <c r="C109" s="235" t="s">
        <v>1139</v>
      </c>
      <c r="D109" s="236" t="s">
        <v>1300</v>
      </c>
      <c r="E109" s="236" t="s">
        <v>249</v>
      </c>
      <c r="F109" s="236"/>
      <c r="G109" s="236" t="s">
        <v>249</v>
      </c>
      <c r="H109" s="236"/>
      <c r="I109" s="236"/>
      <c r="J109" s="236"/>
      <c r="K109" s="236"/>
      <c r="L109" s="237" t="s">
        <v>318</v>
      </c>
      <c r="M109" s="238" t="s">
        <v>506</v>
      </c>
      <c r="N109" s="236" t="s">
        <v>494</v>
      </c>
      <c r="O109" s="236" t="s">
        <v>404</v>
      </c>
      <c r="P109" s="236" t="s">
        <v>587</v>
      </c>
      <c r="Q109" s="236">
        <v>1</v>
      </c>
      <c r="R109" s="236" t="s">
        <v>1304</v>
      </c>
      <c r="S109" s="236" t="s">
        <v>497</v>
      </c>
      <c r="T109" s="236" t="s">
        <v>616</v>
      </c>
      <c r="U109" s="236" t="s">
        <v>690</v>
      </c>
      <c r="V109" s="236" t="s">
        <v>773</v>
      </c>
      <c r="W109" s="239">
        <v>894</v>
      </c>
      <c r="X109" s="240">
        <v>0</v>
      </c>
      <c r="Y109" s="241">
        <f t="shared" si="0"/>
        <v>894</v>
      </c>
      <c r="Z109" s="240" t="s">
        <v>407</v>
      </c>
      <c r="AA109" s="240">
        <v>0</v>
      </c>
      <c r="AB109" s="240">
        <v>0</v>
      </c>
      <c r="AC109" s="240"/>
      <c r="AD109" s="240"/>
      <c r="AE109" s="240"/>
      <c r="AF109" s="243">
        <f t="shared" si="7"/>
        <v>0</v>
      </c>
      <c r="AG109" s="240"/>
      <c r="AH109" s="240"/>
      <c r="AI109" s="212">
        <f t="shared" si="8"/>
        <v>0</v>
      </c>
      <c r="AJ109" s="240">
        <f t="shared" si="5"/>
        <v>0</v>
      </c>
      <c r="AK109" s="240">
        <f t="shared" si="5"/>
        <v>0</v>
      </c>
      <c r="AL109" s="212">
        <f t="shared" si="9"/>
        <v>0</v>
      </c>
      <c r="AM109" s="240"/>
      <c r="AN109" s="240"/>
      <c r="AO109" s="240"/>
      <c r="AP109" s="236"/>
      <c r="AQ109" s="244"/>
    </row>
    <row r="110" spans="1:43" ht="30.75" customHeight="1" x14ac:dyDescent="0.15">
      <c r="A110" s="235" t="s">
        <v>1121</v>
      </c>
      <c r="B110" s="235" t="s">
        <v>1122</v>
      </c>
      <c r="C110" s="235" t="s">
        <v>1131</v>
      </c>
      <c r="D110" s="236" t="s">
        <v>1300</v>
      </c>
      <c r="E110" s="236" t="s">
        <v>249</v>
      </c>
      <c r="F110" s="236"/>
      <c r="G110" s="236" t="s">
        <v>249</v>
      </c>
      <c r="H110" s="236"/>
      <c r="I110" s="236"/>
      <c r="J110" s="236"/>
      <c r="K110" s="236"/>
      <c r="L110" s="237" t="s">
        <v>318</v>
      </c>
      <c r="M110" s="238" t="s">
        <v>506</v>
      </c>
      <c r="N110" s="236" t="s">
        <v>494</v>
      </c>
      <c r="O110" s="236" t="s">
        <v>404</v>
      </c>
      <c r="P110" s="236" t="s">
        <v>587</v>
      </c>
      <c r="Q110" s="236">
        <v>1</v>
      </c>
      <c r="R110" s="236" t="s">
        <v>1305</v>
      </c>
      <c r="S110" s="236" t="s">
        <v>497</v>
      </c>
      <c r="T110" s="236" t="s">
        <v>605</v>
      </c>
      <c r="U110" s="236" t="s">
        <v>643</v>
      </c>
      <c r="V110" s="236" t="s">
        <v>643</v>
      </c>
      <c r="W110" s="236">
        <v>543</v>
      </c>
      <c r="X110" s="236">
        <v>61</v>
      </c>
      <c r="Y110" s="241">
        <f t="shared" si="0"/>
        <v>604</v>
      </c>
      <c r="Z110" s="240" t="s">
        <v>407</v>
      </c>
      <c r="AA110" s="240">
        <v>0</v>
      </c>
      <c r="AB110" s="240">
        <v>0</v>
      </c>
      <c r="AC110" s="240"/>
      <c r="AD110" s="240"/>
      <c r="AE110" s="240"/>
      <c r="AF110" s="243">
        <f t="shared" si="7"/>
        <v>0</v>
      </c>
      <c r="AG110" s="240"/>
      <c r="AH110" s="240"/>
      <c r="AI110" s="212">
        <f t="shared" si="8"/>
        <v>0</v>
      </c>
      <c r="AJ110" s="240">
        <f t="shared" si="5"/>
        <v>0</v>
      </c>
      <c r="AK110" s="240">
        <f t="shared" si="5"/>
        <v>0</v>
      </c>
      <c r="AL110" s="212">
        <f t="shared" si="9"/>
        <v>0</v>
      </c>
      <c r="AM110" s="240"/>
      <c r="AN110" s="240"/>
      <c r="AO110" s="240"/>
      <c r="AP110" s="236" t="s">
        <v>511</v>
      </c>
      <c r="AQ110" s="249" t="s">
        <v>512</v>
      </c>
    </row>
    <row r="111" spans="1:43" ht="30.75" customHeight="1" x14ac:dyDescent="0.15">
      <c r="A111" s="235" t="s">
        <v>1121</v>
      </c>
      <c r="B111" s="235" t="s">
        <v>1122</v>
      </c>
      <c r="C111" s="235" t="s">
        <v>1153</v>
      </c>
      <c r="D111" s="236" t="s">
        <v>1300</v>
      </c>
      <c r="E111" s="236" t="s">
        <v>249</v>
      </c>
      <c r="F111" s="236"/>
      <c r="G111" s="236" t="s">
        <v>249</v>
      </c>
      <c r="H111" s="236"/>
      <c r="I111" s="236"/>
      <c r="J111" s="236"/>
      <c r="K111" s="236" t="s">
        <v>314</v>
      </c>
      <c r="L111" s="236"/>
      <c r="M111" s="238" t="s">
        <v>506</v>
      </c>
      <c r="N111" s="236" t="s">
        <v>494</v>
      </c>
      <c r="O111" s="236" t="s">
        <v>404</v>
      </c>
      <c r="P111" s="236" t="s">
        <v>587</v>
      </c>
      <c r="Q111" s="236">
        <v>3</v>
      </c>
      <c r="R111" s="236" t="s">
        <v>551</v>
      </c>
      <c r="S111" s="236" t="s">
        <v>497</v>
      </c>
      <c r="T111" s="236" t="s">
        <v>508</v>
      </c>
      <c r="U111" s="236" t="s">
        <v>509</v>
      </c>
      <c r="V111" s="236" t="s">
        <v>552</v>
      </c>
      <c r="W111" s="236">
        <v>1612</v>
      </c>
      <c r="X111" s="236">
        <v>280</v>
      </c>
      <c r="Y111" s="241">
        <f t="shared" si="0"/>
        <v>1892</v>
      </c>
      <c r="Z111" s="240" t="s">
        <v>515</v>
      </c>
      <c r="AA111" s="240">
        <v>1</v>
      </c>
      <c r="AB111" s="240">
        <v>90</v>
      </c>
      <c r="AC111" s="240"/>
      <c r="AD111" s="240"/>
      <c r="AE111" s="240"/>
      <c r="AF111" s="243">
        <f t="shared" si="7"/>
        <v>0</v>
      </c>
      <c r="AG111" s="240"/>
      <c r="AH111" s="240"/>
      <c r="AI111" s="212">
        <f t="shared" si="8"/>
        <v>0</v>
      </c>
      <c r="AJ111" s="240">
        <f t="shared" si="5"/>
        <v>0</v>
      </c>
      <c r="AK111" s="240">
        <f t="shared" si="5"/>
        <v>0</v>
      </c>
      <c r="AL111" s="212">
        <f t="shared" si="9"/>
        <v>0</v>
      </c>
      <c r="AM111" s="240"/>
      <c r="AN111" s="240"/>
      <c r="AO111" s="240"/>
      <c r="AP111" s="236" t="s">
        <v>511</v>
      </c>
      <c r="AQ111" s="244" t="s">
        <v>512</v>
      </c>
    </row>
    <row r="112" spans="1:43" ht="30.75" customHeight="1" x14ac:dyDescent="0.15">
      <c r="A112" s="235" t="s">
        <v>1121</v>
      </c>
      <c r="B112" s="235" t="s">
        <v>1122</v>
      </c>
      <c r="C112" s="235" t="s">
        <v>1306</v>
      </c>
      <c r="D112" s="236" t="s">
        <v>1307</v>
      </c>
      <c r="E112" s="236" t="s">
        <v>240</v>
      </c>
      <c r="F112" s="237" t="s">
        <v>240</v>
      </c>
      <c r="G112" s="237"/>
      <c r="H112" s="237"/>
      <c r="I112" s="237"/>
      <c r="J112" s="237"/>
      <c r="K112" s="237"/>
      <c r="L112" s="237"/>
      <c r="M112" s="238" t="s">
        <v>402</v>
      </c>
      <c r="N112" s="236" t="s">
        <v>403</v>
      </c>
      <c r="O112" s="236" t="s">
        <v>404</v>
      </c>
      <c r="P112" s="236" t="s">
        <v>414</v>
      </c>
      <c r="Q112" s="236">
        <v>25</v>
      </c>
      <c r="R112" s="236"/>
      <c r="S112" s="236"/>
      <c r="T112" s="236"/>
      <c r="U112" s="236"/>
      <c r="V112" s="236"/>
      <c r="W112" s="236"/>
      <c r="X112" s="236"/>
      <c r="Y112" s="241">
        <f t="shared" si="0"/>
        <v>0</v>
      </c>
      <c r="Z112" s="240"/>
      <c r="AA112" s="240"/>
      <c r="AB112" s="240"/>
      <c r="AC112" s="240" t="s">
        <v>1125</v>
      </c>
      <c r="AD112" s="240">
        <v>0</v>
      </c>
      <c r="AE112" s="240">
        <v>0</v>
      </c>
      <c r="AF112" s="243">
        <f t="shared" si="7"/>
        <v>0</v>
      </c>
      <c r="AG112" s="240">
        <v>0</v>
      </c>
      <c r="AH112" s="240">
        <v>212</v>
      </c>
      <c r="AI112" s="212">
        <f t="shared" si="8"/>
        <v>212</v>
      </c>
      <c r="AJ112" s="240">
        <f t="shared" si="5"/>
        <v>0</v>
      </c>
      <c r="AK112" s="240">
        <f>AE112+AH112</f>
        <v>212</v>
      </c>
      <c r="AL112" s="212">
        <f t="shared" si="9"/>
        <v>212</v>
      </c>
      <c r="AM112" s="240" t="s">
        <v>407</v>
      </c>
      <c r="AN112" s="240">
        <v>0</v>
      </c>
      <c r="AO112" s="240">
        <v>0</v>
      </c>
      <c r="AP112" s="236" t="s">
        <v>408</v>
      </c>
      <c r="AQ112" s="244" t="s">
        <v>409</v>
      </c>
    </row>
    <row r="113" spans="1:43" ht="30.75" customHeight="1" x14ac:dyDescent="0.15">
      <c r="A113" s="235" t="s">
        <v>1121</v>
      </c>
      <c r="B113" s="235" t="s">
        <v>1122</v>
      </c>
      <c r="C113" s="235" t="s">
        <v>1308</v>
      </c>
      <c r="D113" s="236" t="s">
        <v>1309</v>
      </c>
      <c r="E113" s="236" t="s">
        <v>249</v>
      </c>
      <c r="F113" s="236"/>
      <c r="G113" s="236" t="s">
        <v>249</v>
      </c>
      <c r="H113" s="236"/>
      <c r="I113" s="236"/>
      <c r="J113" s="236"/>
      <c r="K113" s="236" t="s">
        <v>314</v>
      </c>
      <c r="L113" s="236"/>
      <c r="M113" s="238" t="s">
        <v>506</v>
      </c>
      <c r="N113" s="236" t="s">
        <v>494</v>
      </c>
      <c r="O113" s="236" t="s">
        <v>404</v>
      </c>
      <c r="P113" s="236" t="s">
        <v>495</v>
      </c>
      <c r="Q113" s="236">
        <v>3</v>
      </c>
      <c r="R113" s="236" t="s">
        <v>1135</v>
      </c>
      <c r="S113" s="236" t="s">
        <v>497</v>
      </c>
      <c r="T113" s="236" t="s">
        <v>508</v>
      </c>
      <c r="U113" s="236" t="s">
        <v>509</v>
      </c>
      <c r="V113" s="236" t="s">
        <v>922</v>
      </c>
      <c r="W113" s="236">
        <v>194</v>
      </c>
      <c r="X113" s="236">
        <v>309</v>
      </c>
      <c r="Y113" s="241">
        <f t="shared" si="0"/>
        <v>503</v>
      </c>
      <c r="Z113" s="240" t="s">
        <v>515</v>
      </c>
      <c r="AA113" s="240">
        <v>1</v>
      </c>
      <c r="AB113" s="240">
        <v>70</v>
      </c>
      <c r="AC113" s="240"/>
      <c r="AD113" s="240"/>
      <c r="AE113" s="240"/>
      <c r="AF113" s="243">
        <f t="shared" si="7"/>
        <v>0</v>
      </c>
      <c r="AG113" s="240"/>
      <c r="AH113" s="240"/>
      <c r="AI113" s="212">
        <f t="shared" si="8"/>
        <v>0</v>
      </c>
      <c r="AJ113" s="240">
        <f t="shared" si="5"/>
        <v>0</v>
      </c>
      <c r="AK113" s="240">
        <f t="shared" si="5"/>
        <v>0</v>
      </c>
      <c r="AL113" s="212">
        <f t="shared" si="9"/>
        <v>0</v>
      </c>
      <c r="AM113" s="240"/>
      <c r="AN113" s="240"/>
      <c r="AO113" s="240"/>
      <c r="AP113" s="236" t="s">
        <v>511</v>
      </c>
      <c r="AQ113" s="244" t="s">
        <v>512</v>
      </c>
    </row>
    <row r="114" spans="1:43" ht="30.75" customHeight="1" x14ac:dyDescent="0.15">
      <c r="A114" s="235" t="s">
        <v>1121</v>
      </c>
      <c r="B114" s="235" t="s">
        <v>1122</v>
      </c>
      <c r="C114" s="235" t="s">
        <v>1310</v>
      </c>
      <c r="D114" s="236" t="s">
        <v>1311</v>
      </c>
      <c r="E114" s="236" t="s">
        <v>249</v>
      </c>
      <c r="F114" s="236"/>
      <c r="G114" s="236" t="s">
        <v>249</v>
      </c>
      <c r="H114" s="236"/>
      <c r="I114" s="236"/>
      <c r="J114" s="236"/>
      <c r="K114" s="236" t="s">
        <v>314</v>
      </c>
      <c r="L114" s="236"/>
      <c r="M114" s="238" t="s">
        <v>506</v>
      </c>
      <c r="N114" s="236" t="s">
        <v>494</v>
      </c>
      <c r="O114" s="236" t="s">
        <v>404</v>
      </c>
      <c r="P114" s="236" t="s">
        <v>495</v>
      </c>
      <c r="Q114" s="236">
        <v>5</v>
      </c>
      <c r="R114" s="236" t="s">
        <v>1312</v>
      </c>
      <c r="S114" s="236" t="s">
        <v>497</v>
      </c>
      <c r="T114" s="236" t="s">
        <v>508</v>
      </c>
      <c r="U114" s="236" t="s">
        <v>509</v>
      </c>
      <c r="V114" s="236" t="s">
        <v>509</v>
      </c>
      <c r="W114" s="236">
        <v>1405</v>
      </c>
      <c r="X114" s="236">
        <v>590</v>
      </c>
      <c r="Y114" s="241">
        <f t="shared" si="0"/>
        <v>1995</v>
      </c>
      <c r="Z114" s="240" t="s">
        <v>515</v>
      </c>
      <c r="AA114" s="240">
        <v>1</v>
      </c>
      <c r="AB114" s="240">
        <v>50</v>
      </c>
      <c r="AC114" s="240"/>
      <c r="AD114" s="240"/>
      <c r="AE114" s="240"/>
      <c r="AF114" s="243">
        <f t="shared" si="7"/>
        <v>0</v>
      </c>
      <c r="AG114" s="240"/>
      <c r="AH114" s="240"/>
      <c r="AI114" s="212">
        <f t="shared" si="8"/>
        <v>0</v>
      </c>
      <c r="AJ114" s="240">
        <f t="shared" si="5"/>
        <v>0</v>
      </c>
      <c r="AK114" s="240">
        <f t="shared" si="5"/>
        <v>0</v>
      </c>
      <c r="AL114" s="212">
        <f t="shared" si="9"/>
        <v>0</v>
      </c>
      <c r="AM114" s="240"/>
      <c r="AN114" s="240"/>
      <c r="AO114" s="240"/>
      <c r="AP114" s="236" t="s">
        <v>511</v>
      </c>
      <c r="AQ114" s="244" t="s">
        <v>512</v>
      </c>
    </row>
    <row r="115" spans="1:43" ht="30.75" customHeight="1" x14ac:dyDescent="0.15">
      <c r="A115" s="235" t="s">
        <v>1121</v>
      </c>
      <c r="B115" s="235" t="s">
        <v>1122</v>
      </c>
      <c r="C115" s="235" t="s">
        <v>1179</v>
      </c>
      <c r="D115" s="236" t="s">
        <v>1313</v>
      </c>
      <c r="E115" s="236" t="s">
        <v>240</v>
      </c>
      <c r="F115" s="237" t="s">
        <v>240</v>
      </c>
      <c r="G115" s="237"/>
      <c r="H115" s="237"/>
      <c r="I115" s="237"/>
      <c r="J115" s="237"/>
      <c r="K115" s="236" t="s">
        <v>314</v>
      </c>
      <c r="L115" s="237"/>
      <c r="M115" s="238" t="s">
        <v>402</v>
      </c>
      <c r="N115" s="236" t="s">
        <v>494</v>
      </c>
      <c r="O115" s="236" t="s">
        <v>404</v>
      </c>
      <c r="P115" s="236" t="s">
        <v>495</v>
      </c>
      <c r="Q115" s="236">
        <v>1</v>
      </c>
      <c r="R115" s="236" t="s">
        <v>1314</v>
      </c>
      <c r="S115" s="236" t="s">
        <v>497</v>
      </c>
      <c r="T115" s="236" t="s">
        <v>508</v>
      </c>
      <c r="U115" s="236" t="s">
        <v>509</v>
      </c>
      <c r="V115" s="236" t="s">
        <v>955</v>
      </c>
      <c r="W115" s="236">
        <v>0</v>
      </c>
      <c r="X115" s="236">
        <v>150</v>
      </c>
      <c r="Y115" s="241">
        <f t="shared" si="0"/>
        <v>150</v>
      </c>
      <c r="Z115" s="240" t="s">
        <v>407</v>
      </c>
      <c r="AA115" s="240">
        <v>0</v>
      </c>
      <c r="AB115" s="240">
        <v>0</v>
      </c>
      <c r="AC115" s="240"/>
      <c r="AD115" s="240"/>
      <c r="AE115" s="240"/>
      <c r="AF115" s="243">
        <f t="shared" si="7"/>
        <v>0</v>
      </c>
      <c r="AG115" s="240"/>
      <c r="AH115" s="240"/>
      <c r="AI115" s="212">
        <f t="shared" si="8"/>
        <v>0</v>
      </c>
      <c r="AJ115" s="240">
        <f t="shared" si="5"/>
        <v>0</v>
      </c>
      <c r="AK115" s="240">
        <f t="shared" si="5"/>
        <v>0</v>
      </c>
      <c r="AL115" s="212">
        <f t="shared" si="9"/>
        <v>0</v>
      </c>
      <c r="AM115" s="240"/>
      <c r="AN115" s="240"/>
      <c r="AO115" s="240"/>
      <c r="AP115" s="236" t="s">
        <v>501</v>
      </c>
      <c r="AQ115" s="244" t="s">
        <v>502</v>
      </c>
    </row>
    <row r="116" spans="1:43" ht="30.75" customHeight="1" x14ac:dyDescent="0.15">
      <c r="A116" s="235" t="s">
        <v>1121</v>
      </c>
      <c r="B116" s="235" t="s">
        <v>1122</v>
      </c>
      <c r="C116" s="235" t="s">
        <v>1162</v>
      </c>
      <c r="D116" s="236" t="s">
        <v>1313</v>
      </c>
      <c r="E116" s="236" t="s">
        <v>240</v>
      </c>
      <c r="F116" s="237" t="s">
        <v>240</v>
      </c>
      <c r="G116" s="237"/>
      <c r="H116" s="237"/>
      <c r="I116" s="237"/>
      <c r="J116" s="237"/>
      <c r="K116" s="236" t="s">
        <v>314</v>
      </c>
      <c r="L116" s="237"/>
      <c r="M116" s="238" t="s">
        <v>402</v>
      </c>
      <c r="N116" s="236" t="s">
        <v>494</v>
      </c>
      <c r="O116" s="236" t="s">
        <v>404</v>
      </c>
      <c r="P116" s="236" t="s">
        <v>495</v>
      </c>
      <c r="Q116" s="236">
        <v>1</v>
      </c>
      <c r="R116" s="236" t="s">
        <v>1315</v>
      </c>
      <c r="S116" s="236" t="s">
        <v>497</v>
      </c>
      <c r="T116" s="236" t="s">
        <v>508</v>
      </c>
      <c r="U116" s="236" t="s">
        <v>509</v>
      </c>
      <c r="V116" s="236" t="s">
        <v>820</v>
      </c>
      <c r="W116" s="236">
        <v>0</v>
      </c>
      <c r="X116" s="236">
        <v>80</v>
      </c>
      <c r="Y116" s="241">
        <f t="shared" si="0"/>
        <v>80</v>
      </c>
      <c r="Z116" s="240" t="s">
        <v>407</v>
      </c>
      <c r="AA116" s="240">
        <v>0</v>
      </c>
      <c r="AB116" s="240">
        <v>0</v>
      </c>
      <c r="AC116" s="240"/>
      <c r="AD116" s="240"/>
      <c r="AE116" s="240"/>
      <c r="AF116" s="243">
        <f t="shared" si="7"/>
        <v>0</v>
      </c>
      <c r="AG116" s="240"/>
      <c r="AH116" s="240"/>
      <c r="AI116" s="212">
        <f t="shared" si="8"/>
        <v>0</v>
      </c>
      <c r="AJ116" s="240">
        <f t="shared" si="5"/>
        <v>0</v>
      </c>
      <c r="AK116" s="240">
        <f t="shared" si="5"/>
        <v>0</v>
      </c>
      <c r="AL116" s="212">
        <f t="shared" si="9"/>
        <v>0</v>
      </c>
      <c r="AM116" s="240"/>
      <c r="AN116" s="240"/>
      <c r="AO116" s="240"/>
      <c r="AP116" s="236"/>
      <c r="AQ116" s="244"/>
    </row>
    <row r="117" spans="1:43" ht="30.75" customHeight="1" x14ac:dyDescent="0.15">
      <c r="A117" s="235" t="s">
        <v>1121</v>
      </c>
      <c r="B117" s="235" t="s">
        <v>1122</v>
      </c>
      <c r="C117" s="235" t="s">
        <v>1238</v>
      </c>
      <c r="D117" s="236" t="s">
        <v>1313</v>
      </c>
      <c r="E117" s="236" t="s">
        <v>240</v>
      </c>
      <c r="F117" s="237" t="s">
        <v>240</v>
      </c>
      <c r="G117" s="237"/>
      <c r="H117" s="237"/>
      <c r="I117" s="237"/>
      <c r="J117" s="237"/>
      <c r="K117" s="236" t="s">
        <v>314</v>
      </c>
      <c r="L117" s="237"/>
      <c r="M117" s="238" t="s">
        <v>402</v>
      </c>
      <c r="N117" s="236" t="s">
        <v>494</v>
      </c>
      <c r="O117" s="236" t="s">
        <v>404</v>
      </c>
      <c r="P117" s="236" t="s">
        <v>495</v>
      </c>
      <c r="Q117" s="236">
        <v>1</v>
      </c>
      <c r="R117" s="236" t="s">
        <v>1316</v>
      </c>
      <c r="S117" s="236" t="s">
        <v>497</v>
      </c>
      <c r="T117" s="236" t="s">
        <v>508</v>
      </c>
      <c r="U117" s="236" t="s">
        <v>509</v>
      </c>
      <c r="V117" s="236" t="s">
        <v>835</v>
      </c>
      <c r="W117" s="236">
        <v>0</v>
      </c>
      <c r="X117" s="236">
        <v>57</v>
      </c>
      <c r="Y117" s="241">
        <f t="shared" si="0"/>
        <v>57</v>
      </c>
      <c r="Z117" s="240" t="s">
        <v>407</v>
      </c>
      <c r="AA117" s="240">
        <v>0</v>
      </c>
      <c r="AB117" s="240">
        <v>0</v>
      </c>
      <c r="AC117" s="240"/>
      <c r="AD117" s="240"/>
      <c r="AE117" s="240"/>
      <c r="AF117" s="243">
        <f t="shared" si="7"/>
        <v>0</v>
      </c>
      <c r="AG117" s="240"/>
      <c r="AH117" s="240"/>
      <c r="AI117" s="212">
        <f t="shared" si="8"/>
        <v>0</v>
      </c>
      <c r="AJ117" s="240">
        <f t="shared" si="5"/>
        <v>0</v>
      </c>
      <c r="AK117" s="240">
        <f t="shared" si="5"/>
        <v>0</v>
      </c>
      <c r="AL117" s="212">
        <f t="shared" si="9"/>
        <v>0</v>
      </c>
      <c r="AM117" s="240"/>
      <c r="AN117" s="240"/>
      <c r="AO117" s="240"/>
      <c r="AP117" s="236"/>
      <c r="AQ117" s="244"/>
    </row>
    <row r="118" spans="1:43" ht="30.75" customHeight="1" x14ac:dyDescent="0.25">
      <c r="A118" s="235" t="s">
        <v>1121</v>
      </c>
      <c r="B118" s="235" t="s">
        <v>1122</v>
      </c>
      <c r="C118" s="235" t="s">
        <v>1317</v>
      </c>
      <c r="D118" s="236" t="s">
        <v>1318</v>
      </c>
      <c r="E118" s="236" t="s">
        <v>1156</v>
      </c>
      <c r="F118" s="237" t="s">
        <v>240</v>
      </c>
      <c r="G118" s="237"/>
      <c r="H118" s="246" t="s">
        <v>264</v>
      </c>
      <c r="I118" s="246"/>
      <c r="J118" s="246"/>
      <c r="K118" s="246"/>
      <c r="L118" s="237" t="s">
        <v>318</v>
      </c>
      <c r="M118" s="238" t="s">
        <v>402</v>
      </c>
      <c r="N118" s="236" t="s">
        <v>494</v>
      </c>
      <c r="O118" s="236" t="s">
        <v>404</v>
      </c>
      <c r="P118" s="236" t="s">
        <v>550</v>
      </c>
      <c r="Q118" s="236">
        <v>3</v>
      </c>
      <c r="R118" s="236" t="s">
        <v>534</v>
      </c>
      <c r="S118" s="236" t="s">
        <v>497</v>
      </c>
      <c r="T118" s="236" t="s">
        <v>535</v>
      </c>
      <c r="U118" s="236" t="s">
        <v>536</v>
      </c>
      <c r="V118" s="236" t="s">
        <v>536</v>
      </c>
      <c r="W118" s="236">
        <v>0</v>
      </c>
      <c r="X118" s="236">
        <v>1317</v>
      </c>
      <c r="Y118" s="241">
        <f t="shared" si="0"/>
        <v>1317</v>
      </c>
      <c r="Z118" s="240" t="s">
        <v>407</v>
      </c>
      <c r="AA118" s="240">
        <v>0</v>
      </c>
      <c r="AB118" s="240">
        <v>0</v>
      </c>
      <c r="AC118" s="240"/>
      <c r="AD118" s="240"/>
      <c r="AE118" s="240"/>
      <c r="AF118" s="243">
        <f t="shared" si="7"/>
        <v>0</v>
      </c>
      <c r="AG118" s="240"/>
      <c r="AH118" s="240"/>
      <c r="AI118" s="212">
        <f t="shared" si="8"/>
        <v>0</v>
      </c>
      <c r="AJ118" s="240">
        <f t="shared" si="5"/>
        <v>0</v>
      </c>
      <c r="AK118" s="240">
        <f t="shared" si="5"/>
        <v>0</v>
      </c>
      <c r="AL118" s="212">
        <f t="shared" si="9"/>
        <v>0</v>
      </c>
      <c r="AM118" s="240"/>
      <c r="AN118" s="240"/>
      <c r="AO118" s="240"/>
      <c r="AP118" s="236" t="s">
        <v>501</v>
      </c>
      <c r="AQ118" s="244" t="s">
        <v>502</v>
      </c>
    </row>
    <row r="119" spans="1:43" ht="30.75" customHeight="1" x14ac:dyDescent="0.15">
      <c r="A119" s="235" t="s">
        <v>1121</v>
      </c>
      <c r="B119" s="235" t="s">
        <v>1122</v>
      </c>
      <c r="C119" s="235" t="s">
        <v>1319</v>
      </c>
      <c r="D119" s="236" t="s">
        <v>1320</v>
      </c>
      <c r="E119" s="236" t="s">
        <v>240</v>
      </c>
      <c r="F119" s="237" t="s">
        <v>240</v>
      </c>
      <c r="G119" s="237"/>
      <c r="H119" s="237"/>
      <c r="I119" s="237"/>
      <c r="J119" s="237"/>
      <c r="K119" s="236" t="s">
        <v>314</v>
      </c>
      <c r="L119" s="237"/>
      <c r="M119" s="238" t="s">
        <v>402</v>
      </c>
      <c r="N119" s="236" t="s">
        <v>494</v>
      </c>
      <c r="O119" s="236" t="s">
        <v>404</v>
      </c>
      <c r="P119" s="236" t="s">
        <v>665</v>
      </c>
      <c r="Q119" s="236">
        <v>1</v>
      </c>
      <c r="R119" s="236" t="s">
        <v>1321</v>
      </c>
      <c r="S119" s="236" t="s">
        <v>497</v>
      </c>
      <c r="T119" s="236" t="s">
        <v>508</v>
      </c>
      <c r="U119" s="236" t="s">
        <v>509</v>
      </c>
      <c r="V119" s="236" t="s">
        <v>898</v>
      </c>
      <c r="W119" s="236">
        <v>0</v>
      </c>
      <c r="X119" s="236">
        <v>7000</v>
      </c>
      <c r="Y119" s="241">
        <f t="shared" si="0"/>
        <v>7000</v>
      </c>
      <c r="Z119" s="240" t="s">
        <v>407</v>
      </c>
      <c r="AA119" s="240">
        <v>0</v>
      </c>
      <c r="AB119" s="240">
        <v>0</v>
      </c>
      <c r="AC119" s="240"/>
      <c r="AD119" s="240"/>
      <c r="AE119" s="240"/>
      <c r="AF119" s="243">
        <f t="shared" si="7"/>
        <v>0</v>
      </c>
      <c r="AG119" s="240"/>
      <c r="AH119" s="240"/>
      <c r="AI119" s="212">
        <f t="shared" si="8"/>
        <v>0</v>
      </c>
      <c r="AJ119" s="240">
        <f t="shared" si="5"/>
        <v>0</v>
      </c>
      <c r="AK119" s="240">
        <f t="shared" si="5"/>
        <v>0</v>
      </c>
      <c r="AL119" s="212">
        <f t="shared" si="9"/>
        <v>0</v>
      </c>
      <c r="AM119" s="240"/>
      <c r="AN119" s="240"/>
      <c r="AO119" s="240"/>
      <c r="AP119" s="236" t="s">
        <v>501</v>
      </c>
      <c r="AQ119" s="249" t="s">
        <v>502</v>
      </c>
    </row>
    <row r="120" spans="1:43" ht="30.75" customHeight="1" x14ac:dyDescent="0.15">
      <c r="A120" s="235" t="s">
        <v>1121</v>
      </c>
      <c r="B120" s="235" t="s">
        <v>1122</v>
      </c>
      <c r="C120" s="235" t="s">
        <v>1212</v>
      </c>
      <c r="D120" s="236" t="s">
        <v>1320</v>
      </c>
      <c r="E120" s="236" t="s">
        <v>240</v>
      </c>
      <c r="F120" s="237" t="s">
        <v>240</v>
      </c>
      <c r="G120" s="237"/>
      <c r="H120" s="237"/>
      <c r="I120" s="237"/>
      <c r="J120" s="237"/>
      <c r="K120" s="236" t="s">
        <v>314</v>
      </c>
      <c r="L120" s="237"/>
      <c r="M120" s="238" t="s">
        <v>402</v>
      </c>
      <c r="N120" s="236" t="s">
        <v>494</v>
      </c>
      <c r="O120" s="236" t="s">
        <v>404</v>
      </c>
      <c r="P120" s="236" t="s">
        <v>665</v>
      </c>
      <c r="Q120" s="236">
        <v>1</v>
      </c>
      <c r="R120" s="236" t="s">
        <v>1322</v>
      </c>
      <c r="S120" s="236" t="s">
        <v>497</v>
      </c>
      <c r="T120" s="236" t="s">
        <v>508</v>
      </c>
      <c r="U120" s="236" t="s">
        <v>509</v>
      </c>
      <c r="V120" s="236" t="s">
        <v>866</v>
      </c>
      <c r="W120" s="236">
        <v>0</v>
      </c>
      <c r="X120" s="236">
        <v>5000</v>
      </c>
      <c r="Y120" s="241">
        <f t="shared" si="0"/>
        <v>5000</v>
      </c>
      <c r="Z120" s="240" t="s">
        <v>407</v>
      </c>
      <c r="AA120" s="240">
        <v>0</v>
      </c>
      <c r="AB120" s="240">
        <v>0</v>
      </c>
      <c r="AC120" s="240"/>
      <c r="AD120" s="240"/>
      <c r="AE120" s="240"/>
      <c r="AF120" s="243">
        <f t="shared" si="7"/>
        <v>0</v>
      </c>
      <c r="AG120" s="240"/>
      <c r="AH120" s="240"/>
      <c r="AI120" s="212">
        <f t="shared" si="8"/>
        <v>0</v>
      </c>
      <c r="AJ120" s="240">
        <f t="shared" si="5"/>
        <v>0</v>
      </c>
      <c r="AK120" s="240">
        <f t="shared" si="5"/>
        <v>0</v>
      </c>
      <c r="AL120" s="212">
        <f t="shared" si="9"/>
        <v>0</v>
      </c>
      <c r="AM120" s="240"/>
      <c r="AN120" s="240"/>
      <c r="AO120" s="240"/>
      <c r="AP120" s="236" t="s">
        <v>501</v>
      </c>
      <c r="AQ120" s="249" t="s">
        <v>502</v>
      </c>
    </row>
    <row r="121" spans="1:43" ht="30.75" customHeight="1" x14ac:dyDescent="0.15">
      <c r="A121" s="235" t="s">
        <v>1121</v>
      </c>
      <c r="B121" s="235" t="s">
        <v>1122</v>
      </c>
      <c r="C121" s="235" t="s">
        <v>1251</v>
      </c>
      <c r="D121" s="236" t="s">
        <v>1320</v>
      </c>
      <c r="E121" s="236" t="s">
        <v>240</v>
      </c>
      <c r="F121" s="237" t="s">
        <v>240</v>
      </c>
      <c r="G121" s="237"/>
      <c r="H121" s="237"/>
      <c r="I121" s="237"/>
      <c r="J121" s="237"/>
      <c r="K121" s="236" t="s">
        <v>314</v>
      </c>
      <c r="L121" s="237"/>
      <c r="M121" s="238" t="s">
        <v>402</v>
      </c>
      <c r="N121" s="236" t="s">
        <v>494</v>
      </c>
      <c r="O121" s="236" t="s">
        <v>404</v>
      </c>
      <c r="P121" s="236" t="s">
        <v>665</v>
      </c>
      <c r="Q121" s="236">
        <v>1</v>
      </c>
      <c r="R121" s="236" t="s">
        <v>1247</v>
      </c>
      <c r="S121" s="236" t="s">
        <v>497</v>
      </c>
      <c r="T121" s="236" t="s">
        <v>508</v>
      </c>
      <c r="U121" s="236" t="s">
        <v>719</v>
      </c>
      <c r="V121" s="236" t="s">
        <v>880</v>
      </c>
      <c r="W121" s="236">
        <v>0</v>
      </c>
      <c r="X121" s="236">
        <v>20000</v>
      </c>
      <c r="Y121" s="241">
        <f t="shared" si="0"/>
        <v>20000</v>
      </c>
      <c r="Z121" s="236" t="s">
        <v>407</v>
      </c>
      <c r="AA121" s="236">
        <v>0</v>
      </c>
      <c r="AB121" s="236">
        <v>0</v>
      </c>
      <c r="AC121" s="236"/>
      <c r="AD121" s="236"/>
      <c r="AE121" s="236"/>
      <c r="AF121" s="243">
        <f t="shared" si="7"/>
        <v>0</v>
      </c>
      <c r="AG121" s="236"/>
      <c r="AH121" s="236"/>
      <c r="AI121" s="212">
        <f t="shared" si="8"/>
        <v>0</v>
      </c>
      <c r="AJ121" s="240">
        <f t="shared" si="5"/>
        <v>0</v>
      </c>
      <c r="AK121" s="240">
        <f t="shared" si="5"/>
        <v>0</v>
      </c>
      <c r="AL121" s="212">
        <f t="shared" si="9"/>
        <v>0</v>
      </c>
      <c r="AM121" s="236"/>
      <c r="AN121" s="236"/>
      <c r="AO121" s="236"/>
      <c r="AP121" s="236" t="s">
        <v>501</v>
      </c>
      <c r="AQ121" s="249" t="s">
        <v>502</v>
      </c>
    </row>
    <row r="122" spans="1:43" ht="30.75" customHeight="1" x14ac:dyDescent="0.15">
      <c r="A122" s="235" t="s">
        <v>1121</v>
      </c>
      <c r="B122" s="235" t="s">
        <v>1122</v>
      </c>
      <c r="C122" s="235" t="s">
        <v>1200</v>
      </c>
      <c r="D122" s="236" t="s">
        <v>1320</v>
      </c>
      <c r="E122" s="236" t="s">
        <v>240</v>
      </c>
      <c r="F122" s="237" t="s">
        <v>240</v>
      </c>
      <c r="G122" s="237"/>
      <c r="H122" s="237"/>
      <c r="I122" s="237"/>
      <c r="J122" s="237"/>
      <c r="K122" s="236" t="s">
        <v>314</v>
      </c>
      <c r="L122" s="237"/>
      <c r="M122" s="238" t="s">
        <v>402</v>
      </c>
      <c r="N122" s="236" t="s">
        <v>494</v>
      </c>
      <c r="O122" s="236" t="s">
        <v>404</v>
      </c>
      <c r="P122" s="236" t="s">
        <v>665</v>
      </c>
      <c r="Q122" s="236">
        <v>1</v>
      </c>
      <c r="R122" s="236" t="s">
        <v>1323</v>
      </c>
      <c r="S122" s="236" t="s">
        <v>497</v>
      </c>
      <c r="T122" s="236" t="s">
        <v>508</v>
      </c>
      <c r="U122" s="236" t="s">
        <v>509</v>
      </c>
      <c r="V122" s="236" t="s">
        <v>958</v>
      </c>
      <c r="W122" s="236">
        <v>0</v>
      </c>
      <c r="X122" s="236">
        <v>13000</v>
      </c>
      <c r="Y122" s="241">
        <f t="shared" si="0"/>
        <v>13000</v>
      </c>
      <c r="Z122" s="236" t="s">
        <v>407</v>
      </c>
      <c r="AA122" s="236">
        <v>0</v>
      </c>
      <c r="AB122" s="236">
        <v>0</v>
      </c>
      <c r="AC122" s="236"/>
      <c r="AD122" s="236"/>
      <c r="AE122" s="236"/>
      <c r="AF122" s="243">
        <f t="shared" si="7"/>
        <v>0</v>
      </c>
      <c r="AG122" s="236"/>
      <c r="AH122" s="236"/>
      <c r="AI122" s="212">
        <f t="shared" si="8"/>
        <v>0</v>
      </c>
      <c r="AJ122" s="240">
        <f t="shared" si="5"/>
        <v>0</v>
      </c>
      <c r="AK122" s="240">
        <f t="shared" si="5"/>
        <v>0</v>
      </c>
      <c r="AL122" s="212">
        <f t="shared" si="9"/>
        <v>0</v>
      </c>
      <c r="AM122" s="236"/>
      <c r="AN122" s="236"/>
      <c r="AO122" s="236"/>
      <c r="AP122" s="236" t="s">
        <v>501</v>
      </c>
      <c r="AQ122" s="249" t="s">
        <v>502</v>
      </c>
    </row>
    <row r="123" spans="1:43" ht="30.75" customHeight="1" x14ac:dyDescent="0.15">
      <c r="A123" s="235" t="s">
        <v>1121</v>
      </c>
      <c r="B123" s="235" t="s">
        <v>1122</v>
      </c>
      <c r="C123" s="235" t="s">
        <v>1324</v>
      </c>
      <c r="D123" s="236" t="s">
        <v>1320</v>
      </c>
      <c r="E123" s="236" t="s">
        <v>240</v>
      </c>
      <c r="F123" s="237" t="s">
        <v>240</v>
      </c>
      <c r="G123" s="237"/>
      <c r="H123" s="237"/>
      <c r="I123" s="237"/>
      <c r="J123" s="237"/>
      <c r="K123" s="236" t="s">
        <v>314</v>
      </c>
      <c r="L123" s="237"/>
      <c r="M123" s="238" t="s">
        <v>402</v>
      </c>
      <c r="N123" s="236" t="s">
        <v>494</v>
      </c>
      <c r="O123" s="236" t="s">
        <v>404</v>
      </c>
      <c r="P123" s="236" t="s">
        <v>665</v>
      </c>
      <c r="Q123" s="236">
        <v>1</v>
      </c>
      <c r="R123" s="236" t="s">
        <v>1325</v>
      </c>
      <c r="S123" s="236" t="s">
        <v>497</v>
      </c>
      <c r="T123" s="236" t="s">
        <v>508</v>
      </c>
      <c r="U123" s="236" t="s">
        <v>509</v>
      </c>
      <c r="V123" s="236" t="s">
        <v>916</v>
      </c>
      <c r="W123" s="236">
        <v>0</v>
      </c>
      <c r="X123" s="236">
        <v>5000</v>
      </c>
      <c r="Y123" s="241">
        <f t="shared" si="0"/>
        <v>5000</v>
      </c>
      <c r="Z123" s="236" t="s">
        <v>407</v>
      </c>
      <c r="AA123" s="236">
        <v>0</v>
      </c>
      <c r="AB123" s="236">
        <v>0</v>
      </c>
      <c r="AC123" s="236"/>
      <c r="AD123" s="236"/>
      <c r="AE123" s="236"/>
      <c r="AF123" s="243">
        <f t="shared" si="7"/>
        <v>0</v>
      </c>
      <c r="AG123" s="236"/>
      <c r="AH123" s="236"/>
      <c r="AI123" s="212">
        <f t="shared" si="8"/>
        <v>0</v>
      </c>
      <c r="AJ123" s="240">
        <f t="shared" si="5"/>
        <v>0</v>
      </c>
      <c r="AK123" s="240">
        <f t="shared" si="5"/>
        <v>0</v>
      </c>
      <c r="AL123" s="212">
        <f t="shared" si="9"/>
        <v>0</v>
      </c>
      <c r="AM123" s="236"/>
      <c r="AN123" s="236"/>
      <c r="AO123" s="236"/>
      <c r="AP123" s="236" t="s">
        <v>501</v>
      </c>
      <c r="AQ123" s="249" t="s">
        <v>502</v>
      </c>
    </row>
    <row r="124" spans="1:43" ht="30.75" customHeight="1" x14ac:dyDescent="0.15">
      <c r="A124" s="235" t="s">
        <v>1121</v>
      </c>
      <c r="B124" s="235" t="s">
        <v>1122</v>
      </c>
      <c r="C124" s="235" t="s">
        <v>1209</v>
      </c>
      <c r="D124" s="236" t="s">
        <v>1320</v>
      </c>
      <c r="E124" s="236" t="s">
        <v>240</v>
      </c>
      <c r="F124" s="237" t="s">
        <v>240</v>
      </c>
      <c r="G124" s="237"/>
      <c r="H124" s="237"/>
      <c r="I124" s="237"/>
      <c r="J124" s="237"/>
      <c r="K124" s="236" t="s">
        <v>314</v>
      </c>
      <c r="L124" s="237"/>
      <c r="M124" s="238" t="s">
        <v>402</v>
      </c>
      <c r="N124" s="236" t="s">
        <v>494</v>
      </c>
      <c r="O124" s="236" t="s">
        <v>404</v>
      </c>
      <c r="P124" s="236" t="s">
        <v>665</v>
      </c>
      <c r="Q124" s="236">
        <v>1</v>
      </c>
      <c r="R124" s="236" t="s">
        <v>1326</v>
      </c>
      <c r="S124" s="236" t="s">
        <v>497</v>
      </c>
      <c r="T124" s="236" t="s">
        <v>508</v>
      </c>
      <c r="U124" s="236" t="s">
        <v>509</v>
      </c>
      <c r="V124" s="236" t="s">
        <v>922</v>
      </c>
      <c r="W124" s="236">
        <v>0</v>
      </c>
      <c r="X124" s="236">
        <v>6000</v>
      </c>
      <c r="Y124" s="241">
        <f t="shared" si="0"/>
        <v>6000</v>
      </c>
      <c r="Z124" s="236" t="s">
        <v>407</v>
      </c>
      <c r="AA124" s="236">
        <v>0</v>
      </c>
      <c r="AB124" s="236">
        <v>0</v>
      </c>
      <c r="AC124" s="236"/>
      <c r="AD124" s="236"/>
      <c r="AE124" s="236"/>
      <c r="AF124" s="243">
        <f t="shared" si="7"/>
        <v>0</v>
      </c>
      <c r="AG124" s="236"/>
      <c r="AH124" s="236"/>
      <c r="AI124" s="212">
        <f t="shared" si="8"/>
        <v>0</v>
      </c>
      <c r="AJ124" s="240">
        <f t="shared" si="5"/>
        <v>0</v>
      </c>
      <c r="AK124" s="240">
        <f t="shared" si="5"/>
        <v>0</v>
      </c>
      <c r="AL124" s="212">
        <f t="shared" si="9"/>
        <v>0</v>
      </c>
      <c r="AM124" s="236"/>
      <c r="AN124" s="236"/>
      <c r="AO124" s="236"/>
      <c r="AP124" s="236" t="s">
        <v>501</v>
      </c>
      <c r="AQ124" s="249" t="s">
        <v>502</v>
      </c>
    </row>
    <row r="125" spans="1:43" ht="30.75" customHeight="1" x14ac:dyDescent="0.15">
      <c r="A125" s="235" t="s">
        <v>1121</v>
      </c>
      <c r="B125" s="235" t="s">
        <v>1122</v>
      </c>
      <c r="C125" s="235" t="s">
        <v>1203</v>
      </c>
      <c r="D125" s="236" t="s">
        <v>1320</v>
      </c>
      <c r="E125" s="236" t="s">
        <v>240</v>
      </c>
      <c r="F125" s="237" t="s">
        <v>240</v>
      </c>
      <c r="G125" s="237"/>
      <c r="H125" s="237"/>
      <c r="I125" s="237"/>
      <c r="J125" s="237"/>
      <c r="K125" s="236" t="s">
        <v>314</v>
      </c>
      <c r="L125" s="237"/>
      <c r="M125" s="238" t="s">
        <v>402</v>
      </c>
      <c r="N125" s="236" t="s">
        <v>494</v>
      </c>
      <c r="O125" s="236" t="s">
        <v>404</v>
      </c>
      <c r="P125" s="236" t="s">
        <v>665</v>
      </c>
      <c r="Q125" s="236">
        <v>1</v>
      </c>
      <c r="R125" s="236" t="s">
        <v>1327</v>
      </c>
      <c r="S125" s="236" t="s">
        <v>497</v>
      </c>
      <c r="T125" s="236" t="s">
        <v>508</v>
      </c>
      <c r="U125" s="236" t="s">
        <v>509</v>
      </c>
      <c r="V125" s="236" t="s">
        <v>801</v>
      </c>
      <c r="W125" s="236">
        <v>0</v>
      </c>
      <c r="X125" s="236">
        <v>7000</v>
      </c>
      <c r="Y125" s="241">
        <f t="shared" si="0"/>
        <v>7000</v>
      </c>
      <c r="Z125" s="236" t="s">
        <v>407</v>
      </c>
      <c r="AA125" s="236">
        <v>0</v>
      </c>
      <c r="AB125" s="236">
        <v>0</v>
      </c>
      <c r="AC125" s="236"/>
      <c r="AD125" s="236"/>
      <c r="AE125" s="236"/>
      <c r="AF125" s="243">
        <f t="shared" si="7"/>
        <v>0</v>
      </c>
      <c r="AG125" s="236"/>
      <c r="AH125" s="236"/>
      <c r="AI125" s="212">
        <f t="shared" si="8"/>
        <v>0</v>
      </c>
      <c r="AJ125" s="240">
        <f t="shared" si="5"/>
        <v>0</v>
      </c>
      <c r="AK125" s="240">
        <f t="shared" si="5"/>
        <v>0</v>
      </c>
      <c r="AL125" s="212">
        <f t="shared" si="9"/>
        <v>0</v>
      </c>
      <c r="AM125" s="236"/>
      <c r="AN125" s="236"/>
      <c r="AO125" s="236"/>
      <c r="AP125" s="236" t="s">
        <v>501</v>
      </c>
      <c r="AQ125" s="249" t="s">
        <v>502</v>
      </c>
    </row>
    <row r="126" spans="1:43" ht="30.75" customHeight="1" x14ac:dyDescent="0.15">
      <c r="A126" s="235" t="s">
        <v>1121</v>
      </c>
      <c r="B126" s="235" t="s">
        <v>1122</v>
      </c>
      <c r="C126" s="235" t="s">
        <v>1136</v>
      </c>
      <c r="D126" s="236" t="s">
        <v>1320</v>
      </c>
      <c r="E126" s="236" t="s">
        <v>240</v>
      </c>
      <c r="F126" s="237" t="s">
        <v>240</v>
      </c>
      <c r="G126" s="237"/>
      <c r="H126" s="237"/>
      <c r="I126" s="237"/>
      <c r="J126" s="237"/>
      <c r="K126" s="236" t="s">
        <v>314</v>
      </c>
      <c r="L126" s="237"/>
      <c r="M126" s="238" t="s">
        <v>402</v>
      </c>
      <c r="N126" s="236" t="s">
        <v>494</v>
      </c>
      <c r="O126" s="236" t="s">
        <v>404</v>
      </c>
      <c r="P126" s="236" t="s">
        <v>665</v>
      </c>
      <c r="Q126" s="236">
        <v>1</v>
      </c>
      <c r="R126" s="236" t="s">
        <v>1328</v>
      </c>
      <c r="S126" s="236" t="s">
        <v>497</v>
      </c>
      <c r="T126" s="236" t="s">
        <v>508</v>
      </c>
      <c r="U126" s="236" t="s">
        <v>509</v>
      </c>
      <c r="V126" s="236" t="s">
        <v>930</v>
      </c>
      <c r="W126" s="236">
        <v>0</v>
      </c>
      <c r="X126" s="236">
        <v>6000</v>
      </c>
      <c r="Y126" s="241">
        <f t="shared" si="0"/>
        <v>6000</v>
      </c>
      <c r="Z126" s="236" t="s">
        <v>407</v>
      </c>
      <c r="AA126" s="236">
        <v>0</v>
      </c>
      <c r="AB126" s="236">
        <v>0</v>
      </c>
      <c r="AC126" s="236"/>
      <c r="AD126" s="236"/>
      <c r="AE126" s="236"/>
      <c r="AF126" s="243">
        <f t="shared" si="7"/>
        <v>0</v>
      </c>
      <c r="AG126" s="236"/>
      <c r="AH126" s="236"/>
      <c r="AI126" s="212">
        <f t="shared" si="8"/>
        <v>0</v>
      </c>
      <c r="AJ126" s="240">
        <f t="shared" si="5"/>
        <v>0</v>
      </c>
      <c r="AK126" s="240">
        <f t="shared" si="5"/>
        <v>0</v>
      </c>
      <c r="AL126" s="212">
        <f t="shared" si="9"/>
        <v>0</v>
      </c>
      <c r="AM126" s="236"/>
      <c r="AN126" s="236"/>
      <c r="AO126" s="236"/>
      <c r="AP126" s="236" t="s">
        <v>501</v>
      </c>
      <c r="AQ126" s="249" t="s">
        <v>502</v>
      </c>
    </row>
    <row r="127" spans="1:43" ht="30.75" customHeight="1" x14ac:dyDescent="0.15">
      <c r="A127" s="235" t="s">
        <v>1121</v>
      </c>
      <c r="B127" s="235" t="s">
        <v>1122</v>
      </c>
      <c r="C127" s="235" t="s">
        <v>1303</v>
      </c>
      <c r="D127" s="236" t="s">
        <v>1320</v>
      </c>
      <c r="E127" s="236" t="s">
        <v>240</v>
      </c>
      <c r="F127" s="237" t="s">
        <v>240</v>
      </c>
      <c r="G127" s="237"/>
      <c r="H127" s="237"/>
      <c r="I127" s="237"/>
      <c r="J127" s="237"/>
      <c r="K127" s="236" t="s">
        <v>314</v>
      </c>
      <c r="L127" s="237"/>
      <c r="M127" s="238" t="s">
        <v>402</v>
      </c>
      <c r="N127" s="236" t="s">
        <v>494</v>
      </c>
      <c r="O127" s="236" t="s">
        <v>404</v>
      </c>
      <c r="P127" s="236" t="s">
        <v>665</v>
      </c>
      <c r="Q127" s="236">
        <v>1</v>
      </c>
      <c r="R127" s="236" t="s">
        <v>1329</v>
      </c>
      <c r="S127" s="236" t="s">
        <v>497</v>
      </c>
      <c r="T127" s="236" t="s">
        <v>508</v>
      </c>
      <c r="U127" s="236" t="s">
        <v>622</v>
      </c>
      <c r="V127" s="236" t="s">
        <v>809</v>
      </c>
      <c r="W127" s="236">
        <v>0</v>
      </c>
      <c r="X127" s="236">
        <v>11000</v>
      </c>
      <c r="Y127" s="241">
        <f t="shared" si="0"/>
        <v>11000</v>
      </c>
      <c r="Z127" s="236" t="s">
        <v>407</v>
      </c>
      <c r="AA127" s="236">
        <v>0</v>
      </c>
      <c r="AB127" s="236">
        <v>0</v>
      </c>
      <c r="AC127" s="236"/>
      <c r="AD127" s="236"/>
      <c r="AE127" s="236"/>
      <c r="AF127" s="243">
        <f t="shared" si="7"/>
        <v>0</v>
      </c>
      <c r="AG127" s="236"/>
      <c r="AH127" s="236"/>
      <c r="AI127" s="212">
        <f t="shared" si="8"/>
        <v>0</v>
      </c>
      <c r="AJ127" s="240">
        <f t="shared" si="5"/>
        <v>0</v>
      </c>
      <c r="AK127" s="240">
        <f t="shared" si="5"/>
        <v>0</v>
      </c>
      <c r="AL127" s="212">
        <f t="shared" si="9"/>
        <v>0</v>
      </c>
      <c r="AM127" s="236"/>
      <c r="AN127" s="236"/>
      <c r="AO127" s="236"/>
      <c r="AP127" s="236" t="s">
        <v>501</v>
      </c>
      <c r="AQ127" s="249" t="s">
        <v>502</v>
      </c>
    </row>
    <row r="128" spans="1:43" ht="30.75" customHeight="1" x14ac:dyDescent="0.15">
      <c r="A128" s="235" t="s">
        <v>1121</v>
      </c>
      <c r="B128" s="235" t="s">
        <v>1122</v>
      </c>
      <c r="C128" s="235" t="s">
        <v>1179</v>
      </c>
      <c r="D128" s="236" t="s">
        <v>1320</v>
      </c>
      <c r="E128" s="236" t="s">
        <v>240</v>
      </c>
      <c r="F128" s="237" t="s">
        <v>240</v>
      </c>
      <c r="G128" s="237"/>
      <c r="H128" s="237"/>
      <c r="I128" s="237"/>
      <c r="J128" s="237"/>
      <c r="K128" s="236" t="s">
        <v>314</v>
      </c>
      <c r="L128" s="237"/>
      <c r="M128" s="238" t="s">
        <v>402</v>
      </c>
      <c r="N128" s="236" t="s">
        <v>494</v>
      </c>
      <c r="O128" s="236" t="s">
        <v>404</v>
      </c>
      <c r="P128" s="236" t="s">
        <v>665</v>
      </c>
      <c r="Q128" s="236">
        <v>1</v>
      </c>
      <c r="R128" s="236" t="s">
        <v>1330</v>
      </c>
      <c r="S128" s="236" t="s">
        <v>497</v>
      </c>
      <c r="T128" s="236" t="s">
        <v>508</v>
      </c>
      <c r="U128" s="236" t="s">
        <v>509</v>
      </c>
      <c r="V128" s="236" t="s">
        <v>699</v>
      </c>
      <c r="W128" s="236">
        <v>0</v>
      </c>
      <c r="X128" s="236">
        <v>5000</v>
      </c>
      <c r="Y128" s="241">
        <f t="shared" si="0"/>
        <v>5000</v>
      </c>
      <c r="Z128" s="236" t="s">
        <v>407</v>
      </c>
      <c r="AA128" s="236">
        <v>0</v>
      </c>
      <c r="AB128" s="236">
        <v>0</v>
      </c>
      <c r="AC128" s="236"/>
      <c r="AD128" s="236"/>
      <c r="AE128" s="236"/>
      <c r="AF128" s="243">
        <f t="shared" si="7"/>
        <v>0</v>
      </c>
      <c r="AG128" s="236"/>
      <c r="AH128" s="236"/>
      <c r="AI128" s="212">
        <f t="shared" si="8"/>
        <v>0</v>
      </c>
      <c r="AJ128" s="240">
        <f t="shared" si="5"/>
        <v>0</v>
      </c>
      <c r="AK128" s="240">
        <f t="shared" si="5"/>
        <v>0</v>
      </c>
      <c r="AL128" s="212">
        <f t="shared" si="9"/>
        <v>0</v>
      </c>
      <c r="AM128" s="236"/>
      <c r="AN128" s="236"/>
      <c r="AO128" s="236"/>
      <c r="AP128" s="236" t="s">
        <v>501</v>
      </c>
      <c r="AQ128" s="249" t="s">
        <v>502</v>
      </c>
    </row>
    <row r="129" spans="1:43" ht="30.75" customHeight="1" x14ac:dyDescent="0.15">
      <c r="A129" s="235" t="s">
        <v>1121</v>
      </c>
      <c r="B129" s="235" t="s">
        <v>1122</v>
      </c>
      <c r="C129" s="235" t="s">
        <v>1131</v>
      </c>
      <c r="D129" s="236" t="s">
        <v>1320</v>
      </c>
      <c r="E129" s="236" t="s">
        <v>240</v>
      </c>
      <c r="F129" s="237" t="s">
        <v>240</v>
      </c>
      <c r="G129" s="237"/>
      <c r="H129" s="237"/>
      <c r="I129" s="237"/>
      <c r="J129" s="237"/>
      <c r="K129" s="236" t="s">
        <v>314</v>
      </c>
      <c r="L129" s="237"/>
      <c r="M129" s="238" t="s">
        <v>402</v>
      </c>
      <c r="N129" s="236" t="s">
        <v>494</v>
      </c>
      <c r="O129" s="236" t="s">
        <v>404</v>
      </c>
      <c r="P129" s="236" t="s">
        <v>665</v>
      </c>
      <c r="Q129" s="236">
        <v>1</v>
      </c>
      <c r="R129" s="236" t="s">
        <v>1331</v>
      </c>
      <c r="S129" s="236" t="s">
        <v>497</v>
      </c>
      <c r="T129" s="236" t="s">
        <v>508</v>
      </c>
      <c r="U129" s="236" t="s">
        <v>509</v>
      </c>
      <c r="V129" s="236" t="s">
        <v>874</v>
      </c>
      <c r="W129" s="236">
        <v>0</v>
      </c>
      <c r="X129" s="236">
        <v>6000</v>
      </c>
      <c r="Y129" s="241">
        <f t="shared" si="0"/>
        <v>6000</v>
      </c>
      <c r="Z129" s="236" t="s">
        <v>407</v>
      </c>
      <c r="AA129" s="236">
        <v>0</v>
      </c>
      <c r="AB129" s="236">
        <v>0</v>
      </c>
      <c r="AC129" s="236"/>
      <c r="AD129" s="236"/>
      <c r="AE129" s="236"/>
      <c r="AF129" s="243">
        <f t="shared" si="7"/>
        <v>0</v>
      </c>
      <c r="AG129" s="236"/>
      <c r="AH129" s="236"/>
      <c r="AI129" s="212">
        <f t="shared" si="8"/>
        <v>0</v>
      </c>
      <c r="AJ129" s="240">
        <f t="shared" si="5"/>
        <v>0</v>
      </c>
      <c r="AK129" s="240">
        <f t="shared" si="5"/>
        <v>0</v>
      </c>
      <c r="AL129" s="212">
        <f t="shared" si="9"/>
        <v>0</v>
      </c>
      <c r="AM129" s="236"/>
      <c r="AN129" s="236"/>
      <c r="AO129" s="236"/>
      <c r="AP129" s="236" t="s">
        <v>501</v>
      </c>
      <c r="AQ129" s="249" t="s">
        <v>502</v>
      </c>
    </row>
    <row r="130" spans="1:43" ht="30.75" customHeight="1" x14ac:dyDescent="0.15">
      <c r="A130" s="235" t="s">
        <v>1121</v>
      </c>
      <c r="B130" s="235" t="s">
        <v>1122</v>
      </c>
      <c r="C130" s="235" t="s">
        <v>1162</v>
      </c>
      <c r="D130" s="236" t="s">
        <v>1320</v>
      </c>
      <c r="E130" s="236" t="s">
        <v>240</v>
      </c>
      <c r="F130" s="237" t="s">
        <v>240</v>
      </c>
      <c r="G130" s="237"/>
      <c r="H130" s="237"/>
      <c r="I130" s="237"/>
      <c r="J130" s="237"/>
      <c r="K130" s="236" t="s">
        <v>314</v>
      </c>
      <c r="L130" s="237"/>
      <c r="M130" s="238" t="s">
        <v>402</v>
      </c>
      <c r="N130" s="236" t="s">
        <v>494</v>
      </c>
      <c r="O130" s="236" t="s">
        <v>404</v>
      </c>
      <c r="P130" s="236" t="s">
        <v>665</v>
      </c>
      <c r="Q130" s="236">
        <v>1</v>
      </c>
      <c r="R130" s="236" t="s">
        <v>1332</v>
      </c>
      <c r="S130" s="236" t="s">
        <v>497</v>
      </c>
      <c r="T130" s="236" t="s">
        <v>508</v>
      </c>
      <c r="U130" s="236" t="s">
        <v>509</v>
      </c>
      <c r="V130" s="236" t="s">
        <v>857</v>
      </c>
      <c r="W130" s="236">
        <v>0</v>
      </c>
      <c r="X130" s="236">
        <v>20000</v>
      </c>
      <c r="Y130" s="241">
        <f t="shared" si="0"/>
        <v>20000</v>
      </c>
      <c r="Z130" s="236" t="s">
        <v>407</v>
      </c>
      <c r="AA130" s="236">
        <v>0</v>
      </c>
      <c r="AB130" s="236">
        <v>0</v>
      </c>
      <c r="AC130" s="236"/>
      <c r="AD130" s="236"/>
      <c r="AE130" s="236"/>
      <c r="AF130" s="243">
        <f t="shared" si="7"/>
        <v>0</v>
      </c>
      <c r="AG130" s="236"/>
      <c r="AH130" s="236"/>
      <c r="AI130" s="212">
        <f t="shared" si="8"/>
        <v>0</v>
      </c>
      <c r="AJ130" s="240">
        <f t="shared" si="5"/>
        <v>0</v>
      </c>
      <c r="AK130" s="240">
        <f t="shared" si="5"/>
        <v>0</v>
      </c>
      <c r="AL130" s="212">
        <f t="shared" si="9"/>
        <v>0</v>
      </c>
      <c r="AM130" s="236"/>
      <c r="AN130" s="236"/>
      <c r="AO130" s="236"/>
      <c r="AP130" s="236" t="s">
        <v>501</v>
      </c>
      <c r="AQ130" s="249" t="s">
        <v>502</v>
      </c>
    </row>
    <row r="131" spans="1:43" ht="30.75" customHeight="1" x14ac:dyDescent="0.15">
      <c r="A131" s="235" t="s">
        <v>1121</v>
      </c>
      <c r="B131" s="235" t="s">
        <v>1122</v>
      </c>
      <c r="C131" s="235" t="s">
        <v>1224</v>
      </c>
      <c r="D131" s="236" t="s">
        <v>1320</v>
      </c>
      <c r="E131" s="236" t="s">
        <v>240</v>
      </c>
      <c r="F131" s="237" t="s">
        <v>240</v>
      </c>
      <c r="G131" s="237"/>
      <c r="H131" s="237"/>
      <c r="I131" s="237"/>
      <c r="J131" s="237"/>
      <c r="K131" s="236" t="s">
        <v>314</v>
      </c>
      <c r="L131" s="237"/>
      <c r="M131" s="238" t="s">
        <v>402</v>
      </c>
      <c r="N131" s="236" t="s">
        <v>494</v>
      </c>
      <c r="O131" s="236" t="s">
        <v>404</v>
      </c>
      <c r="P131" s="236" t="s">
        <v>665</v>
      </c>
      <c r="Q131" s="236">
        <v>1</v>
      </c>
      <c r="R131" s="236" t="s">
        <v>1333</v>
      </c>
      <c r="S131" s="236" t="s">
        <v>497</v>
      </c>
      <c r="T131" s="236" t="s">
        <v>508</v>
      </c>
      <c r="U131" s="236" t="s">
        <v>509</v>
      </c>
      <c r="V131" s="236" t="s">
        <v>999</v>
      </c>
      <c r="W131" s="236">
        <v>0</v>
      </c>
      <c r="X131" s="236">
        <v>3000</v>
      </c>
      <c r="Y131" s="241">
        <f t="shared" si="0"/>
        <v>3000</v>
      </c>
      <c r="Z131" s="236" t="s">
        <v>407</v>
      </c>
      <c r="AA131" s="236">
        <v>0</v>
      </c>
      <c r="AB131" s="236">
        <v>0</v>
      </c>
      <c r="AC131" s="236"/>
      <c r="AD131" s="236"/>
      <c r="AE131" s="236"/>
      <c r="AF131" s="243">
        <f t="shared" si="7"/>
        <v>0</v>
      </c>
      <c r="AG131" s="236"/>
      <c r="AH131" s="236"/>
      <c r="AI131" s="212">
        <f t="shared" si="8"/>
        <v>0</v>
      </c>
      <c r="AJ131" s="240">
        <f t="shared" si="5"/>
        <v>0</v>
      </c>
      <c r="AK131" s="240">
        <f t="shared" si="5"/>
        <v>0</v>
      </c>
      <c r="AL131" s="212">
        <f t="shared" si="9"/>
        <v>0</v>
      </c>
      <c r="AM131" s="236"/>
      <c r="AN131" s="236"/>
      <c r="AO131" s="236"/>
      <c r="AP131" s="236" t="s">
        <v>501</v>
      </c>
      <c r="AQ131" s="249" t="s">
        <v>502</v>
      </c>
    </row>
    <row r="132" spans="1:43" ht="30.75" customHeight="1" x14ac:dyDescent="0.15">
      <c r="A132" s="235" t="s">
        <v>1121</v>
      </c>
      <c r="B132" s="235" t="s">
        <v>1122</v>
      </c>
      <c r="C132" s="235" t="s">
        <v>1238</v>
      </c>
      <c r="D132" s="236" t="s">
        <v>1320</v>
      </c>
      <c r="E132" s="236" t="s">
        <v>240</v>
      </c>
      <c r="F132" s="237" t="s">
        <v>240</v>
      </c>
      <c r="G132" s="237"/>
      <c r="H132" s="237"/>
      <c r="I132" s="237"/>
      <c r="J132" s="237"/>
      <c r="K132" s="236" t="s">
        <v>314</v>
      </c>
      <c r="L132" s="237"/>
      <c r="M132" s="238" t="s">
        <v>402</v>
      </c>
      <c r="N132" s="236" t="s">
        <v>494</v>
      </c>
      <c r="O132" s="236" t="s">
        <v>404</v>
      </c>
      <c r="P132" s="236" t="s">
        <v>665</v>
      </c>
      <c r="Q132" s="236">
        <v>1</v>
      </c>
      <c r="R132" s="236" t="s">
        <v>1334</v>
      </c>
      <c r="S132" s="236" t="s">
        <v>497</v>
      </c>
      <c r="T132" s="236" t="s">
        <v>508</v>
      </c>
      <c r="U132" s="236" t="s">
        <v>509</v>
      </c>
      <c r="V132" s="236" t="s">
        <v>899</v>
      </c>
      <c r="W132" s="236">
        <v>0</v>
      </c>
      <c r="X132" s="236">
        <v>12000</v>
      </c>
      <c r="Y132" s="241">
        <f t="shared" si="0"/>
        <v>12000</v>
      </c>
      <c r="Z132" s="236" t="s">
        <v>407</v>
      </c>
      <c r="AA132" s="236">
        <v>0</v>
      </c>
      <c r="AB132" s="236">
        <v>0</v>
      </c>
      <c r="AC132" s="236"/>
      <c r="AD132" s="236"/>
      <c r="AE132" s="236"/>
      <c r="AF132" s="243">
        <f t="shared" si="7"/>
        <v>0</v>
      </c>
      <c r="AG132" s="236"/>
      <c r="AH132" s="236"/>
      <c r="AI132" s="212">
        <f t="shared" si="8"/>
        <v>0</v>
      </c>
      <c r="AJ132" s="240">
        <f t="shared" si="5"/>
        <v>0</v>
      </c>
      <c r="AK132" s="240">
        <f t="shared" si="5"/>
        <v>0</v>
      </c>
      <c r="AL132" s="212">
        <f t="shared" si="9"/>
        <v>0</v>
      </c>
      <c r="AM132" s="236"/>
      <c r="AN132" s="236"/>
      <c r="AO132" s="236"/>
      <c r="AP132" s="236" t="s">
        <v>501</v>
      </c>
      <c r="AQ132" s="249" t="s">
        <v>502</v>
      </c>
    </row>
    <row r="133" spans="1:43" ht="30.75" customHeight="1" x14ac:dyDescent="0.15">
      <c r="A133" s="235" t="s">
        <v>1121</v>
      </c>
      <c r="B133" s="235" t="s">
        <v>1122</v>
      </c>
      <c r="C133" s="235" t="s">
        <v>1335</v>
      </c>
      <c r="D133" s="236" t="s">
        <v>1320</v>
      </c>
      <c r="E133" s="236" t="s">
        <v>240</v>
      </c>
      <c r="F133" s="237" t="s">
        <v>240</v>
      </c>
      <c r="G133" s="237"/>
      <c r="H133" s="237"/>
      <c r="I133" s="237"/>
      <c r="J133" s="237"/>
      <c r="K133" s="237"/>
      <c r="L133" s="237" t="s">
        <v>318</v>
      </c>
      <c r="M133" s="238" t="s">
        <v>402</v>
      </c>
      <c r="N133" s="236" t="s">
        <v>494</v>
      </c>
      <c r="O133" s="236" t="s">
        <v>404</v>
      </c>
      <c r="P133" s="236" t="s">
        <v>665</v>
      </c>
      <c r="Q133" s="236">
        <v>1</v>
      </c>
      <c r="R133" s="236" t="s">
        <v>1336</v>
      </c>
      <c r="S133" s="236" t="s">
        <v>497</v>
      </c>
      <c r="T133" s="236" t="s">
        <v>588</v>
      </c>
      <c r="U133" s="236" t="s">
        <v>588</v>
      </c>
      <c r="V133" s="236" t="s">
        <v>693</v>
      </c>
      <c r="W133" s="236">
        <v>0</v>
      </c>
      <c r="X133" s="236">
        <v>5000</v>
      </c>
      <c r="Y133" s="241">
        <f t="shared" si="0"/>
        <v>5000</v>
      </c>
      <c r="Z133" s="236" t="s">
        <v>407</v>
      </c>
      <c r="AA133" s="236">
        <v>0</v>
      </c>
      <c r="AB133" s="236">
        <v>0</v>
      </c>
      <c r="AC133" s="236"/>
      <c r="AD133" s="236"/>
      <c r="AE133" s="236"/>
      <c r="AF133" s="243">
        <f t="shared" si="7"/>
        <v>0</v>
      </c>
      <c r="AG133" s="236"/>
      <c r="AH133" s="236"/>
      <c r="AI133" s="212">
        <f t="shared" si="8"/>
        <v>0</v>
      </c>
      <c r="AJ133" s="240">
        <f t="shared" si="5"/>
        <v>0</v>
      </c>
      <c r="AK133" s="240">
        <f t="shared" si="5"/>
        <v>0</v>
      </c>
      <c r="AL133" s="212">
        <f t="shared" si="9"/>
        <v>0</v>
      </c>
      <c r="AM133" s="236"/>
      <c r="AN133" s="236"/>
      <c r="AO133" s="236"/>
      <c r="AP133" s="236" t="s">
        <v>501</v>
      </c>
      <c r="AQ133" s="249" t="s">
        <v>502</v>
      </c>
    </row>
    <row r="134" spans="1:43" ht="30.75" customHeight="1" x14ac:dyDescent="0.15">
      <c r="A134" s="235" t="s">
        <v>1121</v>
      </c>
      <c r="B134" s="235" t="s">
        <v>1122</v>
      </c>
      <c r="C134" s="235" t="s">
        <v>1277</v>
      </c>
      <c r="D134" s="236" t="s">
        <v>1320</v>
      </c>
      <c r="E134" s="236" t="s">
        <v>240</v>
      </c>
      <c r="F134" s="237" t="s">
        <v>240</v>
      </c>
      <c r="G134" s="237"/>
      <c r="H134" s="237"/>
      <c r="I134" s="237"/>
      <c r="J134" s="237"/>
      <c r="K134" s="237"/>
      <c r="L134" s="237" t="s">
        <v>318</v>
      </c>
      <c r="M134" s="238" t="s">
        <v>402</v>
      </c>
      <c r="N134" s="236" t="s">
        <v>494</v>
      </c>
      <c r="O134" s="236" t="s">
        <v>404</v>
      </c>
      <c r="P134" s="236" t="s">
        <v>665</v>
      </c>
      <c r="Q134" s="236">
        <v>1</v>
      </c>
      <c r="R134" s="236" t="s">
        <v>1337</v>
      </c>
      <c r="S134" s="236" t="s">
        <v>497</v>
      </c>
      <c r="T134" s="236" t="s">
        <v>595</v>
      </c>
      <c r="U134" s="236" t="s">
        <v>536</v>
      </c>
      <c r="V134" s="236" t="s">
        <v>925</v>
      </c>
      <c r="W134" s="236">
        <v>0</v>
      </c>
      <c r="X134" s="236">
        <v>25000</v>
      </c>
      <c r="Y134" s="241">
        <f t="shared" si="0"/>
        <v>25000</v>
      </c>
      <c r="Z134" s="236" t="s">
        <v>407</v>
      </c>
      <c r="AA134" s="236">
        <v>0</v>
      </c>
      <c r="AB134" s="236">
        <v>0</v>
      </c>
      <c r="AC134" s="236"/>
      <c r="AD134" s="236"/>
      <c r="AE134" s="236"/>
      <c r="AF134" s="243">
        <f t="shared" si="7"/>
        <v>0</v>
      </c>
      <c r="AG134" s="236"/>
      <c r="AH134" s="236"/>
      <c r="AI134" s="212">
        <f t="shared" si="8"/>
        <v>0</v>
      </c>
      <c r="AJ134" s="240">
        <f t="shared" si="5"/>
        <v>0</v>
      </c>
      <c r="AK134" s="240">
        <f t="shared" si="5"/>
        <v>0</v>
      </c>
      <c r="AL134" s="212">
        <f t="shared" si="9"/>
        <v>0</v>
      </c>
      <c r="AM134" s="236"/>
      <c r="AN134" s="236"/>
      <c r="AO134" s="236"/>
      <c r="AP134" s="236" t="s">
        <v>501</v>
      </c>
      <c r="AQ134" s="249" t="s">
        <v>502</v>
      </c>
    </row>
    <row r="135" spans="1:43" ht="30.75" customHeight="1" x14ac:dyDescent="0.15">
      <c r="A135" s="235" t="s">
        <v>1121</v>
      </c>
      <c r="B135" s="235" t="s">
        <v>1122</v>
      </c>
      <c r="C135" s="235" t="s">
        <v>1249</v>
      </c>
      <c r="D135" s="236" t="s">
        <v>1320</v>
      </c>
      <c r="E135" s="236" t="s">
        <v>240</v>
      </c>
      <c r="F135" s="237" t="s">
        <v>240</v>
      </c>
      <c r="G135" s="237"/>
      <c r="H135" s="237"/>
      <c r="I135" s="237"/>
      <c r="J135" s="237"/>
      <c r="K135" s="237"/>
      <c r="L135" s="237" t="s">
        <v>318</v>
      </c>
      <c r="M135" s="238" t="s">
        <v>402</v>
      </c>
      <c r="N135" s="236" t="s">
        <v>494</v>
      </c>
      <c r="O135" s="236" t="s">
        <v>404</v>
      </c>
      <c r="P135" s="236" t="s">
        <v>665</v>
      </c>
      <c r="Q135" s="236">
        <v>1</v>
      </c>
      <c r="R135" s="236" t="s">
        <v>1338</v>
      </c>
      <c r="S135" s="236" t="s">
        <v>497</v>
      </c>
      <c r="T135" s="236" t="s">
        <v>535</v>
      </c>
      <c r="U135" s="236" t="s">
        <v>536</v>
      </c>
      <c r="V135" s="236" t="s">
        <v>536</v>
      </c>
      <c r="W135" s="236">
        <v>0</v>
      </c>
      <c r="X135" s="236">
        <v>18000</v>
      </c>
      <c r="Y135" s="241">
        <f t="shared" si="0"/>
        <v>18000</v>
      </c>
      <c r="Z135" s="236" t="s">
        <v>407</v>
      </c>
      <c r="AA135" s="236">
        <v>0</v>
      </c>
      <c r="AB135" s="236">
        <v>0</v>
      </c>
      <c r="AC135" s="236"/>
      <c r="AD135" s="236"/>
      <c r="AE135" s="236"/>
      <c r="AF135" s="243">
        <f t="shared" si="7"/>
        <v>0</v>
      </c>
      <c r="AG135" s="236"/>
      <c r="AH135" s="236"/>
      <c r="AI135" s="212">
        <f t="shared" si="8"/>
        <v>0</v>
      </c>
      <c r="AJ135" s="240">
        <f t="shared" ref="AJ135:AJ150" si="10">AD135+AG135</f>
        <v>0</v>
      </c>
      <c r="AK135" s="240">
        <f t="shared" ref="AK135:AK150" si="11">AE135+AH135</f>
        <v>0</v>
      </c>
      <c r="AL135" s="212">
        <f t="shared" si="9"/>
        <v>0</v>
      </c>
      <c r="AM135" s="236"/>
      <c r="AN135" s="236"/>
      <c r="AO135" s="236"/>
      <c r="AP135" s="236" t="s">
        <v>501</v>
      </c>
      <c r="AQ135" s="249" t="s">
        <v>502</v>
      </c>
    </row>
    <row r="136" spans="1:43" ht="30.75" customHeight="1" x14ac:dyDescent="0.15">
      <c r="A136" s="235" t="s">
        <v>1121</v>
      </c>
      <c r="B136" s="235" t="s">
        <v>1122</v>
      </c>
      <c r="C136" s="235" t="s">
        <v>1339</v>
      </c>
      <c r="D136" s="236" t="s">
        <v>1320</v>
      </c>
      <c r="E136" s="236" t="s">
        <v>240</v>
      </c>
      <c r="F136" s="237" t="s">
        <v>240</v>
      </c>
      <c r="G136" s="237"/>
      <c r="H136" s="237"/>
      <c r="I136" s="237"/>
      <c r="J136" s="237"/>
      <c r="K136" s="237"/>
      <c r="L136" s="237" t="s">
        <v>318</v>
      </c>
      <c r="M136" s="238" t="s">
        <v>402</v>
      </c>
      <c r="N136" s="236" t="s">
        <v>494</v>
      </c>
      <c r="O136" s="236" t="s">
        <v>404</v>
      </c>
      <c r="P136" s="236" t="s">
        <v>665</v>
      </c>
      <c r="Q136" s="236">
        <v>1</v>
      </c>
      <c r="R136" s="236" t="s">
        <v>1340</v>
      </c>
      <c r="S136" s="236" t="s">
        <v>497</v>
      </c>
      <c r="T136" s="236" t="s">
        <v>605</v>
      </c>
      <c r="U136" s="236" t="s">
        <v>643</v>
      </c>
      <c r="V136" s="236" t="s">
        <v>643</v>
      </c>
      <c r="W136" s="236">
        <v>0</v>
      </c>
      <c r="X136" s="236">
        <v>5000</v>
      </c>
      <c r="Y136" s="241">
        <f t="shared" si="0"/>
        <v>5000</v>
      </c>
      <c r="Z136" s="236" t="s">
        <v>407</v>
      </c>
      <c r="AA136" s="236">
        <v>0</v>
      </c>
      <c r="AB136" s="236">
        <v>0</v>
      </c>
      <c r="AC136" s="236"/>
      <c r="AD136" s="236"/>
      <c r="AE136" s="236"/>
      <c r="AF136" s="243">
        <f t="shared" si="7"/>
        <v>0</v>
      </c>
      <c r="AG136" s="236"/>
      <c r="AH136" s="236"/>
      <c r="AI136" s="212">
        <f t="shared" si="8"/>
        <v>0</v>
      </c>
      <c r="AJ136" s="240">
        <f t="shared" si="10"/>
        <v>0</v>
      </c>
      <c r="AK136" s="240">
        <f t="shared" si="11"/>
        <v>0</v>
      </c>
      <c r="AL136" s="212">
        <f t="shared" si="9"/>
        <v>0</v>
      </c>
      <c r="AM136" s="236"/>
      <c r="AN136" s="236"/>
      <c r="AO136" s="236"/>
      <c r="AP136" s="236" t="s">
        <v>501</v>
      </c>
      <c r="AQ136" s="249" t="s">
        <v>502</v>
      </c>
    </row>
    <row r="137" spans="1:43" ht="30.75" customHeight="1" x14ac:dyDescent="0.15">
      <c r="A137" s="235" t="s">
        <v>1121</v>
      </c>
      <c r="B137" s="235" t="s">
        <v>1122</v>
      </c>
      <c r="C137" s="235" t="s">
        <v>1341</v>
      </c>
      <c r="D137" s="236" t="s">
        <v>1320</v>
      </c>
      <c r="E137" s="236" t="s">
        <v>240</v>
      </c>
      <c r="F137" s="237" t="s">
        <v>240</v>
      </c>
      <c r="G137" s="237"/>
      <c r="H137" s="237"/>
      <c r="I137" s="237"/>
      <c r="J137" s="237"/>
      <c r="K137" s="237"/>
      <c r="L137" s="237" t="s">
        <v>318</v>
      </c>
      <c r="M137" s="238" t="s">
        <v>402</v>
      </c>
      <c r="N137" s="236" t="s">
        <v>494</v>
      </c>
      <c r="O137" s="236" t="s">
        <v>404</v>
      </c>
      <c r="P137" s="236" t="s">
        <v>665</v>
      </c>
      <c r="Q137" s="236">
        <v>1</v>
      </c>
      <c r="R137" s="236" t="s">
        <v>1342</v>
      </c>
      <c r="S137" s="236" t="s">
        <v>497</v>
      </c>
      <c r="T137" s="236" t="s">
        <v>611</v>
      </c>
      <c r="U137" s="236" t="s">
        <v>697</v>
      </c>
      <c r="V137" s="236" t="s">
        <v>976</v>
      </c>
      <c r="W137" s="236">
        <v>0</v>
      </c>
      <c r="X137" s="236">
        <v>35000</v>
      </c>
      <c r="Y137" s="241">
        <f t="shared" si="0"/>
        <v>35000</v>
      </c>
      <c r="Z137" s="236" t="s">
        <v>407</v>
      </c>
      <c r="AA137" s="236">
        <v>0</v>
      </c>
      <c r="AB137" s="236">
        <v>0</v>
      </c>
      <c r="AC137" s="236"/>
      <c r="AD137" s="236"/>
      <c r="AE137" s="236"/>
      <c r="AF137" s="243">
        <f t="shared" ref="AF137:AF200" si="12">SUM(AD137:AE137)</f>
        <v>0</v>
      </c>
      <c r="AG137" s="236"/>
      <c r="AH137" s="236"/>
      <c r="AI137" s="212">
        <f t="shared" ref="AI137:AI200" si="13">SUM(AG137:AH137)</f>
        <v>0</v>
      </c>
      <c r="AJ137" s="240">
        <f t="shared" si="10"/>
        <v>0</v>
      </c>
      <c r="AK137" s="240">
        <f t="shared" si="11"/>
        <v>0</v>
      </c>
      <c r="AL137" s="212">
        <f t="shared" ref="AL137:AL200" si="14">AJ137+AK137</f>
        <v>0</v>
      </c>
      <c r="AM137" s="236"/>
      <c r="AN137" s="236"/>
      <c r="AO137" s="236"/>
      <c r="AP137" s="236" t="s">
        <v>501</v>
      </c>
      <c r="AQ137" s="249" t="s">
        <v>502</v>
      </c>
    </row>
    <row r="138" spans="1:43" ht="30.75" customHeight="1" x14ac:dyDescent="0.15">
      <c r="A138" s="235" t="s">
        <v>1121</v>
      </c>
      <c r="B138" s="235" t="s">
        <v>1122</v>
      </c>
      <c r="C138" s="235" t="s">
        <v>1343</v>
      </c>
      <c r="D138" s="236" t="s">
        <v>1320</v>
      </c>
      <c r="E138" s="236" t="s">
        <v>240</v>
      </c>
      <c r="F138" s="237" t="s">
        <v>240</v>
      </c>
      <c r="G138" s="237"/>
      <c r="H138" s="237"/>
      <c r="I138" s="237"/>
      <c r="J138" s="237"/>
      <c r="K138" s="237"/>
      <c r="L138" s="237" t="s">
        <v>318</v>
      </c>
      <c r="M138" s="238" t="s">
        <v>402</v>
      </c>
      <c r="N138" s="236" t="s">
        <v>494</v>
      </c>
      <c r="O138" s="236" t="s">
        <v>404</v>
      </c>
      <c r="P138" s="236" t="s">
        <v>665</v>
      </c>
      <c r="Q138" s="236">
        <v>1</v>
      </c>
      <c r="R138" s="236" t="s">
        <v>1344</v>
      </c>
      <c r="S138" s="236" t="s">
        <v>497</v>
      </c>
      <c r="T138" s="236" t="s">
        <v>611</v>
      </c>
      <c r="U138" s="236" t="s">
        <v>697</v>
      </c>
      <c r="V138" s="236" t="s">
        <v>976</v>
      </c>
      <c r="W138" s="236">
        <v>0</v>
      </c>
      <c r="X138" s="236">
        <v>25000</v>
      </c>
      <c r="Y138" s="241">
        <f t="shared" si="0"/>
        <v>25000</v>
      </c>
      <c r="Z138" s="236" t="s">
        <v>407</v>
      </c>
      <c r="AA138" s="236">
        <v>0</v>
      </c>
      <c r="AB138" s="236">
        <v>0</v>
      </c>
      <c r="AC138" s="236"/>
      <c r="AD138" s="236"/>
      <c r="AE138" s="236"/>
      <c r="AF138" s="243">
        <f t="shared" si="12"/>
        <v>0</v>
      </c>
      <c r="AG138" s="236"/>
      <c r="AH138" s="236"/>
      <c r="AI138" s="212">
        <f t="shared" si="13"/>
        <v>0</v>
      </c>
      <c r="AJ138" s="240">
        <f t="shared" si="10"/>
        <v>0</v>
      </c>
      <c r="AK138" s="240">
        <f t="shared" si="11"/>
        <v>0</v>
      </c>
      <c r="AL138" s="212">
        <f t="shared" si="14"/>
        <v>0</v>
      </c>
      <c r="AM138" s="236"/>
      <c r="AN138" s="236"/>
      <c r="AO138" s="236"/>
      <c r="AP138" s="236" t="s">
        <v>501</v>
      </c>
      <c r="AQ138" s="249" t="s">
        <v>502</v>
      </c>
    </row>
    <row r="139" spans="1:43" ht="30.75" customHeight="1" x14ac:dyDescent="0.15">
      <c r="A139" s="235" t="s">
        <v>1121</v>
      </c>
      <c r="B139" s="235" t="s">
        <v>1122</v>
      </c>
      <c r="C139" s="235" t="s">
        <v>1345</v>
      </c>
      <c r="D139" s="236" t="s">
        <v>1346</v>
      </c>
      <c r="E139" s="236" t="s">
        <v>240</v>
      </c>
      <c r="F139" s="237" t="s">
        <v>240</v>
      </c>
      <c r="G139" s="237"/>
      <c r="H139" s="237"/>
      <c r="I139" s="237"/>
      <c r="J139" s="237"/>
      <c r="K139" s="237"/>
      <c r="L139" s="237" t="s">
        <v>318</v>
      </c>
      <c r="M139" s="238" t="s">
        <v>402</v>
      </c>
      <c r="N139" s="236" t="s">
        <v>494</v>
      </c>
      <c r="O139" s="236" t="s">
        <v>404</v>
      </c>
      <c r="P139" s="236" t="s">
        <v>665</v>
      </c>
      <c r="Q139" s="236">
        <v>3</v>
      </c>
      <c r="R139" s="236" t="s">
        <v>1347</v>
      </c>
      <c r="S139" s="236" t="s">
        <v>497</v>
      </c>
      <c r="T139" s="236" t="s">
        <v>588</v>
      </c>
      <c r="U139" s="236" t="s">
        <v>588</v>
      </c>
      <c r="V139" s="236" t="s">
        <v>588</v>
      </c>
      <c r="W139" s="236">
        <v>0</v>
      </c>
      <c r="X139" s="236">
        <v>192</v>
      </c>
      <c r="Y139" s="241">
        <f t="shared" si="0"/>
        <v>192</v>
      </c>
      <c r="Z139" s="236" t="s">
        <v>407</v>
      </c>
      <c r="AA139" s="236">
        <v>0</v>
      </c>
      <c r="AB139" s="236">
        <v>0</v>
      </c>
      <c r="AC139" s="236"/>
      <c r="AD139" s="236"/>
      <c r="AE139" s="236"/>
      <c r="AF139" s="243">
        <f t="shared" si="12"/>
        <v>0</v>
      </c>
      <c r="AG139" s="236"/>
      <c r="AH139" s="236"/>
      <c r="AI139" s="212">
        <f t="shared" si="13"/>
        <v>0</v>
      </c>
      <c r="AJ139" s="240">
        <f t="shared" si="10"/>
        <v>0</v>
      </c>
      <c r="AK139" s="240">
        <f t="shared" si="11"/>
        <v>0</v>
      </c>
      <c r="AL139" s="212">
        <f t="shared" si="14"/>
        <v>0</v>
      </c>
      <c r="AM139" s="236"/>
      <c r="AN139" s="236"/>
      <c r="AO139" s="236"/>
      <c r="AP139" s="236" t="s">
        <v>501</v>
      </c>
      <c r="AQ139" s="249" t="s">
        <v>502</v>
      </c>
    </row>
    <row r="140" spans="1:43" ht="30.75" customHeight="1" x14ac:dyDescent="0.15">
      <c r="A140" s="235" t="s">
        <v>1121</v>
      </c>
      <c r="B140" s="235" t="s">
        <v>1122</v>
      </c>
      <c r="C140" s="235" t="s">
        <v>1149</v>
      </c>
      <c r="D140" s="236" t="s">
        <v>1348</v>
      </c>
      <c r="E140" s="236" t="s">
        <v>240</v>
      </c>
      <c r="F140" s="237" t="s">
        <v>240</v>
      </c>
      <c r="G140" s="237"/>
      <c r="H140" s="237"/>
      <c r="I140" s="237"/>
      <c r="J140" s="237"/>
      <c r="K140" s="236" t="s">
        <v>314</v>
      </c>
      <c r="L140" s="237"/>
      <c r="M140" s="238" t="s">
        <v>402</v>
      </c>
      <c r="N140" s="236" t="s">
        <v>494</v>
      </c>
      <c r="O140" s="236" t="s">
        <v>404</v>
      </c>
      <c r="P140" s="236" t="s">
        <v>578</v>
      </c>
      <c r="Q140" s="236">
        <v>3</v>
      </c>
      <c r="R140" s="236" t="s">
        <v>1349</v>
      </c>
      <c r="S140" s="236" t="s">
        <v>497</v>
      </c>
      <c r="T140" s="236" t="s">
        <v>508</v>
      </c>
      <c r="U140" s="236" t="s">
        <v>509</v>
      </c>
      <c r="V140" s="236" t="s">
        <v>509</v>
      </c>
      <c r="W140" s="236">
        <v>368</v>
      </c>
      <c r="X140" s="236">
        <v>0</v>
      </c>
      <c r="Y140" s="241">
        <f t="shared" ref="Y140:Y187" si="15">SUM(W140:X140)</f>
        <v>368</v>
      </c>
      <c r="Z140" s="236" t="s">
        <v>407</v>
      </c>
      <c r="AA140" s="236">
        <v>0</v>
      </c>
      <c r="AB140" s="236">
        <v>0</v>
      </c>
      <c r="AC140" s="236"/>
      <c r="AD140" s="236"/>
      <c r="AE140" s="236"/>
      <c r="AF140" s="243">
        <f t="shared" si="12"/>
        <v>0</v>
      </c>
      <c r="AG140" s="236"/>
      <c r="AH140" s="236"/>
      <c r="AI140" s="212">
        <f t="shared" si="13"/>
        <v>0</v>
      </c>
      <c r="AJ140" s="240">
        <f t="shared" si="10"/>
        <v>0</v>
      </c>
      <c r="AK140" s="240">
        <f t="shared" si="11"/>
        <v>0</v>
      </c>
      <c r="AL140" s="212">
        <f t="shared" si="14"/>
        <v>0</v>
      </c>
      <c r="AM140" s="236"/>
      <c r="AN140" s="236"/>
      <c r="AO140" s="236"/>
      <c r="AP140" s="236" t="s">
        <v>511</v>
      </c>
      <c r="AQ140" s="244" t="s">
        <v>512</v>
      </c>
    </row>
    <row r="141" spans="1:43" ht="30.75" customHeight="1" x14ac:dyDescent="0.15">
      <c r="A141" s="235" t="s">
        <v>1121</v>
      </c>
      <c r="B141" s="235" t="s">
        <v>1122</v>
      </c>
      <c r="C141" s="235" t="s">
        <v>1209</v>
      </c>
      <c r="D141" s="236" t="s">
        <v>1350</v>
      </c>
      <c r="E141" s="236" t="s">
        <v>240</v>
      </c>
      <c r="F141" s="237" t="s">
        <v>240</v>
      </c>
      <c r="G141" s="237"/>
      <c r="H141" s="237"/>
      <c r="I141" s="237"/>
      <c r="J141" s="237"/>
      <c r="K141" s="236" t="s">
        <v>314</v>
      </c>
      <c r="L141" s="237"/>
      <c r="M141" s="236" t="s">
        <v>402</v>
      </c>
      <c r="N141" s="236" t="s">
        <v>494</v>
      </c>
      <c r="O141" s="236" t="s">
        <v>404</v>
      </c>
      <c r="P141" s="236" t="s">
        <v>587</v>
      </c>
      <c r="Q141" s="236">
        <v>1</v>
      </c>
      <c r="R141" s="236" t="s">
        <v>1351</v>
      </c>
      <c r="S141" s="236" t="s">
        <v>497</v>
      </c>
      <c r="T141" s="236" t="s">
        <v>508</v>
      </c>
      <c r="U141" s="236" t="s">
        <v>509</v>
      </c>
      <c r="V141" s="236" t="s">
        <v>798</v>
      </c>
      <c r="W141" s="236">
        <v>0</v>
      </c>
      <c r="X141" s="236">
        <v>450</v>
      </c>
      <c r="Y141" s="241">
        <f t="shared" si="15"/>
        <v>450</v>
      </c>
      <c r="Z141" s="236" t="s">
        <v>407</v>
      </c>
      <c r="AA141" s="236">
        <v>0</v>
      </c>
      <c r="AB141" s="236">
        <v>0</v>
      </c>
      <c r="AC141" s="236"/>
      <c r="AD141" s="236"/>
      <c r="AE141" s="236"/>
      <c r="AF141" s="243">
        <f t="shared" si="12"/>
        <v>0</v>
      </c>
      <c r="AG141" s="236"/>
      <c r="AH141" s="236"/>
      <c r="AI141" s="212">
        <f t="shared" si="13"/>
        <v>0</v>
      </c>
      <c r="AJ141" s="240">
        <f t="shared" si="10"/>
        <v>0</v>
      </c>
      <c r="AK141" s="240">
        <f t="shared" si="11"/>
        <v>0</v>
      </c>
      <c r="AL141" s="212">
        <f t="shared" si="14"/>
        <v>0</v>
      </c>
      <c r="AM141" s="236"/>
      <c r="AN141" s="236"/>
      <c r="AO141" s="236"/>
      <c r="AP141" s="236" t="s">
        <v>501</v>
      </c>
      <c r="AQ141" s="249" t="s">
        <v>502</v>
      </c>
    </row>
    <row r="142" spans="1:43" ht="30.75" customHeight="1" x14ac:dyDescent="0.15">
      <c r="A142" s="235" t="s">
        <v>1121</v>
      </c>
      <c r="B142" s="235" t="s">
        <v>1122</v>
      </c>
      <c r="C142" s="235" t="s">
        <v>1203</v>
      </c>
      <c r="D142" s="236" t="s">
        <v>1350</v>
      </c>
      <c r="E142" s="236" t="s">
        <v>240</v>
      </c>
      <c r="F142" s="237" t="s">
        <v>240</v>
      </c>
      <c r="G142" s="237"/>
      <c r="H142" s="237"/>
      <c r="I142" s="237"/>
      <c r="J142" s="237"/>
      <c r="K142" s="236" t="s">
        <v>314</v>
      </c>
      <c r="L142" s="237"/>
      <c r="M142" s="236" t="s">
        <v>402</v>
      </c>
      <c r="N142" s="236" t="s">
        <v>494</v>
      </c>
      <c r="O142" s="236" t="s">
        <v>404</v>
      </c>
      <c r="P142" s="236" t="s">
        <v>587</v>
      </c>
      <c r="Q142" s="236">
        <v>1</v>
      </c>
      <c r="R142" s="236" t="s">
        <v>1352</v>
      </c>
      <c r="S142" s="236" t="s">
        <v>497</v>
      </c>
      <c r="T142" s="236" t="s">
        <v>508</v>
      </c>
      <c r="U142" s="236" t="s">
        <v>509</v>
      </c>
      <c r="V142" s="236" t="s">
        <v>899</v>
      </c>
      <c r="W142" s="236">
        <v>0</v>
      </c>
      <c r="X142" s="236">
        <v>400</v>
      </c>
      <c r="Y142" s="241">
        <f t="shared" si="15"/>
        <v>400</v>
      </c>
      <c r="Z142" s="236" t="s">
        <v>407</v>
      </c>
      <c r="AA142" s="236">
        <v>0</v>
      </c>
      <c r="AB142" s="236">
        <v>0</v>
      </c>
      <c r="AC142" s="236"/>
      <c r="AD142" s="236"/>
      <c r="AE142" s="236"/>
      <c r="AF142" s="243">
        <f t="shared" si="12"/>
        <v>0</v>
      </c>
      <c r="AG142" s="236"/>
      <c r="AH142" s="236"/>
      <c r="AI142" s="212">
        <f t="shared" si="13"/>
        <v>0</v>
      </c>
      <c r="AJ142" s="240">
        <f t="shared" si="10"/>
        <v>0</v>
      </c>
      <c r="AK142" s="240">
        <f t="shared" si="11"/>
        <v>0</v>
      </c>
      <c r="AL142" s="212">
        <f t="shared" si="14"/>
        <v>0</v>
      </c>
      <c r="AM142" s="236"/>
      <c r="AN142" s="236"/>
      <c r="AO142" s="236"/>
      <c r="AP142" s="236" t="s">
        <v>501</v>
      </c>
      <c r="AQ142" s="249" t="s">
        <v>502</v>
      </c>
    </row>
    <row r="143" spans="1:43" ht="30.75" customHeight="1" x14ac:dyDescent="0.15">
      <c r="A143" s="235" t="s">
        <v>1121</v>
      </c>
      <c r="B143" s="235" t="s">
        <v>1122</v>
      </c>
      <c r="C143" s="235" t="s">
        <v>1136</v>
      </c>
      <c r="D143" s="236" t="s">
        <v>1350</v>
      </c>
      <c r="E143" s="236" t="s">
        <v>240</v>
      </c>
      <c r="F143" s="237" t="s">
        <v>240</v>
      </c>
      <c r="G143" s="237"/>
      <c r="H143" s="237"/>
      <c r="I143" s="237"/>
      <c r="J143" s="237"/>
      <c r="K143" s="236" t="s">
        <v>314</v>
      </c>
      <c r="L143" s="237"/>
      <c r="M143" s="236" t="s">
        <v>402</v>
      </c>
      <c r="N143" s="236" t="s">
        <v>494</v>
      </c>
      <c r="O143" s="236" t="s">
        <v>404</v>
      </c>
      <c r="P143" s="236" t="s">
        <v>587</v>
      </c>
      <c r="Q143" s="236">
        <v>1</v>
      </c>
      <c r="R143" s="236" t="s">
        <v>1353</v>
      </c>
      <c r="S143" s="236" t="s">
        <v>497</v>
      </c>
      <c r="T143" s="236" t="s">
        <v>508</v>
      </c>
      <c r="U143" s="236" t="s">
        <v>622</v>
      </c>
      <c r="V143" s="236" t="s">
        <v>980</v>
      </c>
      <c r="W143" s="236">
        <v>0</v>
      </c>
      <c r="X143" s="236">
        <v>220</v>
      </c>
      <c r="Y143" s="241">
        <f t="shared" si="15"/>
        <v>220</v>
      </c>
      <c r="Z143" s="236" t="s">
        <v>407</v>
      </c>
      <c r="AA143" s="236">
        <v>0</v>
      </c>
      <c r="AB143" s="236">
        <v>0</v>
      </c>
      <c r="AC143" s="236"/>
      <c r="AD143" s="236"/>
      <c r="AE143" s="236"/>
      <c r="AF143" s="243">
        <f t="shared" si="12"/>
        <v>0</v>
      </c>
      <c r="AG143" s="236"/>
      <c r="AH143" s="236"/>
      <c r="AI143" s="212">
        <f t="shared" si="13"/>
        <v>0</v>
      </c>
      <c r="AJ143" s="240">
        <f t="shared" si="10"/>
        <v>0</v>
      </c>
      <c r="AK143" s="240">
        <f t="shared" si="11"/>
        <v>0</v>
      </c>
      <c r="AL143" s="212">
        <f t="shared" si="14"/>
        <v>0</v>
      </c>
      <c r="AM143" s="236"/>
      <c r="AN143" s="236"/>
      <c r="AO143" s="236"/>
      <c r="AP143" s="236" t="s">
        <v>501</v>
      </c>
      <c r="AQ143" s="249" t="s">
        <v>502</v>
      </c>
    </row>
    <row r="144" spans="1:43" ht="30.75" customHeight="1" x14ac:dyDescent="0.15">
      <c r="A144" s="235" t="s">
        <v>1121</v>
      </c>
      <c r="B144" s="235" t="s">
        <v>1122</v>
      </c>
      <c r="C144" s="235" t="s">
        <v>1303</v>
      </c>
      <c r="D144" s="236" t="s">
        <v>1350</v>
      </c>
      <c r="E144" s="236" t="s">
        <v>240</v>
      </c>
      <c r="F144" s="237" t="s">
        <v>240</v>
      </c>
      <c r="G144" s="237"/>
      <c r="H144" s="237"/>
      <c r="I144" s="237"/>
      <c r="J144" s="237"/>
      <c r="K144" s="236" t="s">
        <v>314</v>
      </c>
      <c r="L144" s="237"/>
      <c r="M144" s="236" t="s">
        <v>402</v>
      </c>
      <c r="N144" s="236" t="s">
        <v>494</v>
      </c>
      <c r="O144" s="236" t="s">
        <v>404</v>
      </c>
      <c r="P144" s="236" t="s">
        <v>587</v>
      </c>
      <c r="Q144" s="236">
        <v>1</v>
      </c>
      <c r="R144" s="236" t="s">
        <v>1354</v>
      </c>
      <c r="S144" s="236" t="s">
        <v>497</v>
      </c>
      <c r="T144" s="236" t="s">
        <v>508</v>
      </c>
      <c r="U144" s="236" t="s">
        <v>509</v>
      </c>
      <c r="V144" s="236" t="s">
        <v>930</v>
      </c>
      <c r="W144" s="236">
        <v>0</v>
      </c>
      <c r="X144" s="236">
        <v>1000</v>
      </c>
      <c r="Y144" s="241">
        <f t="shared" si="15"/>
        <v>1000</v>
      </c>
      <c r="Z144" s="236" t="s">
        <v>407</v>
      </c>
      <c r="AA144" s="236">
        <v>0</v>
      </c>
      <c r="AB144" s="236">
        <v>0</v>
      </c>
      <c r="AC144" s="236"/>
      <c r="AD144" s="236"/>
      <c r="AE144" s="236"/>
      <c r="AF144" s="243">
        <f t="shared" si="12"/>
        <v>0</v>
      </c>
      <c r="AG144" s="236"/>
      <c r="AH144" s="236"/>
      <c r="AI144" s="212">
        <f t="shared" si="13"/>
        <v>0</v>
      </c>
      <c r="AJ144" s="240">
        <f t="shared" si="10"/>
        <v>0</v>
      </c>
      <c r="AK144" s="240">
        <f t="shared" si="11"/>
        <v>0</v>
      </c>
      <c r="AL144" s="212">
        <f t="shared" si="14"/>
        <v>0</v>
      </c>
      <c r="AM144" s="236"/>
      <c r="AN144" s="236"/>
      <c r="AO144" s="236"/>
      <c r="AP144" s="236" t="s">
        <v>501</v>
      </c>
      <c r="AQ144" s="249" t="s">
        <v>502</v>
      </c>
    </row>
    <row r="145" spans="1:43" ht="30.75" customHeight="1" x14ac:dyDescent="0.15">
      <c r="A145" s="235" t="s">
        <v>1121</v>
      </c>
      <c r="B145" s="235" t="s">
        <v>1122</v>
      </c>
      <c r="C145" s="235" t="s">
        <v>1139</v>
      </c>
      <c r="D145" s="236" t="s">
        <v>1350</v>
      </c>
      <c r="E145" s="236" t="s">
        <v>240</v>
      </c>
      <c r="F145" s="237" t="s">
        <v>240</v>
      </c>
      <c r="G145" s="237"/>
      <c r="H145" s="237"/>
      <c r="I145" s="237"/>
      <c r="J145" s="237"/>
      <c r="K145" s="236" t="s">
        <v>314</v>
      </c>
      <c r="L145" s="237"/>
      <c r="M145" s="236" t="s">
        <v>402</v>
      </c>
      <c r="N145" s="236" t="s">
        <v>494</v>
      </c>
      <c r="O145" s="236" t="s">
        <v>404</v>
      </c>
      <c r="P145" s="236" t="s">
        <v>587</v>
      </c>
      <c r="Q145" s="236">
        <v>1</v>
      </c>
      <c r="R145" s="236" t="s">
        <v>1355</v>
      </c>
      <c r="S145" s="236" t="s">
        <v>497</v>
      </c>
      <c r="T145" s="236" t="s">
        <v>508</v>
      </c>
      <c r="U145" s="236" t="s">
        <v>509</v>
      </c>
      <c r="V145" s="236" t="s">
        <v>509</v>
      </c>
      <c r="W145" s="236">
        <v>0</v>
      </c>
      <c r="X145" s="236">
        <v>450</v>
      </c>
      <c r="Y145" s="241">
        <f t="shared" si="15"/>
        <v>450</v>
      </c>
      <c r="Z145" s="236" t="s">
        <v>407</v>
      </c>
      <c r="AA145" s="236">
        <v>0</v>
      </c>
      <c r="AB145" s="236">
        <v>0</v>
      </c>
      <c r="AC145" s="236"/>
      <c r="AD145" s="236"/>
      <c r="AE145" s="236"/>
      <c r="AF145" s="243">
        <f t="shared" si="12"/>
        <v>0</v>
      </c>
      <c r="AG145" s="236"/>
      <c r="AH145" s="236"/>
      <c r="AI145" s="212">
        <f t="shared" si="13"/>
        <v>0</v>
      </c>
      <c r="AJ145" s="240">
        <f t="shared" si="10"/>
        <v>0</v>
      </c>
      <c r="AK145" s="240">
        <f t="shared" si="11"/>
        <v>0</v>
      </c>
      <c r="AL145" s="212">
        <f t="shared" si="14"/>
        <v>0</v>
      </c>
      <c r="AM145" s="236"/>
      <c r="AN145" s="236"/>
      <c r="AO145" s="236"/>
      <c r="AP145" s="236" t="s">
        <v>501</v>
      </c>
      <c r="AQ145" s="249" t="s">
        <v>502</v>
      </c>
    </row>
    <row r="146" spans="1:43" ht="30.75" customHeight="1" x14ac:dyDescent="0.15">
      <c r="A146" s="235" t="s">
        <v>1121</v>
      </c>
      <c r="B146" s="235" t="s">
        <v>1122</v>
      </c>
      <c r="C146" s="235" t="s">
        <v>1179</v>
      </c>
      <c r="D146" s="236" t="s">
        <v>1350</v>
      </c>
      <c r="E146" s="236" t="s">
        <v>240</v>
      </c>
      <c r="F146" s="237" t="s">
        <v>240</v>
      </c>
      <c r="G146" s="237"/>
      <c r="H146" s="237"/>
      <c r="I146" s="237"/>
      <c r="J146" s="237"/>
      <c r="K146" s="236" t="s">
        <v>314</v>
      </c>
      <c r="L146" s="237"/>
      <c r="M146" s="236" t="s">
        <v>402</v>
      </c>
      <c r="N146" s="236" t="s">
        <v>494</v>
      </c>
      <c r="O146" s="236" t="s">
        <v>404</v>
      </c>
      <c r="P146" s="236" t="s">
        <v>587</v>
      </c>
      <c r="Q146" s="236">
        <v>1</v>
      </c>
      <c r="R146" s="236" t="s">
        <v>1356</v>
      </c>
      <c r="S146" s="236" t="s">
        <v>497</v>
      </c>
      <c r="T146" s="236" t="s">
        <v>508</v>
      </c>
      <c r="U146" s="236" t="s">
        <v>719</v>
      </c>
      <c r="V146" s="236" t="s">
        <v>880</v>
      </c>
      <c r="W146" s="236">
        <v>0</v>
      </c>
      <c r="X146" s="236">
        <v>650</v>
      </c>
      <c r="Y146" s="241">
        <f t="shared" si="15"/>
        <v>650</v>
      </c>
      <c r="Z146" s="236" t="s">
        <v>407</v>
      </c>
      <c r="AA146" s="236">
        <v>0</v>
      </c>
      <c r="AB146" s="236">
        <v>0</v>
      </c>
      <c r="AC146" s="236"/>
      <c r="AD146" s="236"/>
      <c r="AE146" s="236"/>
      <c r="AF146" s="243">
        <f t="shared" si="12"/>
        <v>0</v>
      </c>
      <c r="AG146" s="236"/>
      <c r="AH146" s="236"/>
      <c r="AI146" s="212">
        <f t="shared" si="13"/>
        <v>0</v>
      </c>
      <c r="AJ146" s="240">
        <f t="shared" si="10"/>
        <v>0</v>
      </c>
      <c r="AK146" s="240">
        <f t="shared" si="11"/>
        <v>0</v>
      </c>
      <c r="AL146" s="212">
        <f t="shared" si="14"/>
        <v>0</v>
      </c>
      <c r="AM146" s="236"/>
      <c r="AN146" s="236"/>
      <c r="AO146" s="236"/>
      <c r="AP146" s="236" t="s">
        <v>501</v>
      </c>
      <c r="AQ146" s="249" t="s">
        <v>502</v>
      </c>
    </row>
    <row r="147" spans="1:43" ht="30.75" customHeight="1" x14ac:dyDescent="0.15">
      <c r="A147" s="235" t="s">
        <v>1121</v>
      </c>
      <c r="B147" s="235" t="s">
        <v>1122</v>
      </c>
      <c r="C147" s="235" t="s">
        <v>1131</v>
      </c>
      <c r="D147" s="236" t="s">
        <v>1350</v>
      </c>
      <c r="E147" s="236" t="s">
        <v>240</v>
      </c>
      <c r="F147" s="237" t="s">
        <v>240</v>
      </c>
      <c r="G147" s="237"/>
      <c r="H147" s="237"/>
      <c r="I147" s="237"/>
      <c r="J147" s="237"/>
      <c r="K147" s="236" t="s">
        <v>314</v>
      </c>
      <c r="L147" s="237"/>
      <c r="M147" s="236" t="s">
        <v>402</v>
      </c>
      <c r="N147" s="236" t="s">
        <v>494</v>
      </c>
      <c r="O147" s="236" t="s">
        <v>404</v>
      </c>
      <c r="P147" s="236" t="s">
        <v>587</v>
      </c>
      <c r="Q147" s="236">
        <v>1</v>
      </c>
      <c r="R147" s="236" t="s">
        <v>1357</v>
      </c>
      <c r="S147" s="236" t="s">
        <v>497</v>
      </c>
      <c r="T147" s="236" t="s">
        <v>508</v>
      </c>
      <c r="U147" s="236" t="s">
        <v>509</v>
      </c>
      <c r="V147" s="236" t="s">
        <v>857</v>
      </c>
      <c r="W147" s="236">
        <v>0</v>
      </c>
      <c r="X147" s="236">
        <v>800</v>
      </c>
      <c r="Y147" s="241">
        <f t="shared" si="15"/>
        <v>800</v>
      </c>
      <c r="Z147" s="236" t="s">
        <v>407</v>
      </c>
      <c r="AA147" s="236">
        <v>0</v>
      </c>
      <c r="AB147" s="236">
        <v>0</v>
      </c>
      <c r="AC147" s="236"/>
      <c r="AD147" s="236"/>
      <c r="AE147" s="236"/>
      <c r="AF147" s="243">
        <f t="shared" si="12"/>
        <v>0</v>
      </c>
      <c r="AG147" s="236"/>
      <c r="AH147" s="236"/>
      <c r="AI147" s="212">
        <f t="shared" si="13"/>
        <v>0</v>
      </c>
      <c r="AJ147" s="240">
        <f t="shared" si="10"/>
        <v>0</v>
      </c>
      <c r="AK147" s="240">
        <f t="shared" si="11"/>
        <v>0</v>
      </c>
      <c r="AL147" s="212">
        <f t="shared" si="14"/>
        <v>0</v>
      </c>
      <c r="AM147" s="236"/>
      <c r="AN147" s="236"/>
      <c r="AO147" s="236"/>
      <c r="AP147" s="236" t="s">
        <v>501</v>
      </c>
      <c r="AQ147" s="249" t="s">
        <v>502</v>
      </c>
    </row>
    <row r="148" spans="1:43" ht="30.75" customHeight="1" x14ac:dyDescent="0.15">
      <c r="A148" s="235" t="s">
        <v>1121</v>
      </c>
      <c r="B148" s="235" t="s">
        <v>1122</v>
      </c>
      <c r="C148" s="235" t="s">
        <v>1162</v>
      </c>
      <c r="D148" s="236" t="s">
        <v>1350</v>
      </c>
      <c r="E148" s="236" t="s">
        <v>240</v>
      </c>
      <c r="F148" s="237" t="s">
        <v>240</v>
      </c>
      <c r="G148" s="237"/>
      <c r="H148" s="237"/>
      <c r="I148" s="237"/>
      <c r="J148" s="237"/>
      <c r="K148" s="236" t="s">
        <v>314</v>
      </c>
      <c r="L148" s="237"/>
      <c r="M148" s="236" t="s">
        <v>402</v>
      </c>
      <c r="N148" s="236" t="s">
        <v>494</v>
      </c>
      <c r="O148" s="236" t="s">
        <v>404</v>
      </c>
      <c r="P148" s="236" t="s">
        <v>587</v>
      </c>
      <c r="Q148" s="236">
        <v>1</v>
      </c>
      <c r="R148" s="236" t="s">
        <v>1358</v>
      </c>
      <c r="S148" s="236" t="s">
        <v>497</v>
      </c>
      <c r="T148" s="236" t="s">
        <v>508</v>
      </c>
      <c r="U148" s="236" t="s">
        <v>509</v>
      </c>
      <c r="V148" s="236" t="s">
        <v>819</v>
      </c>
      <c r="W148" s="236">
        <v>0</v>
      </c>
      <c r="X148" s="236">
        <v>745</v>
      </c>
      <c r="Y148" s="241">
        <f t="shared" si="15"/>
        <v>745</v>
      </c>
      <c r="Z148" s="236" t="s">
        <v>407</v>
      </c>
      <c r="AA148" s="236">
        <v>0</v>
      </c>
      <c r="AB148" s="236">
        <v>0</v>
      </c>
      <c r="AC148" s="236"/>
      <c r="AD148" s="236"/>
      <c r="AE148" s="236"/>
      <c r="AF148" s="243">
        <f t="shared" si="12"/>
        <v>0</v>
      </c>
      <c r="AG148" s="236"/>
      <c r="AH148" s="236"/>
      <c r="AI148" s="212">
        <f t="shared" si="13"/>
        <v>0</v>
      </c>
      <c r="AJ148" s="240">
        <f t="shared" si="10"/>
        <v>0</v>
      </c>
      <c r="AK148" s="240">
        <f t="shared" si="11"/>
        <v>0</v>
      </c>
      <c r="AL148" s="212">
        <f t="shared" si="14"/>
        <v>0</v>
      </c>
      <c r="AM148" s="236"/>
      <c r="AN148" s="236"/>
      <c r="AO148" s="236"/>
      <c r="AP148" s="236" t="s">
        <v>501</v>
      </c>
      <c r="AQ148" s="249" t="s">
        <v>502</v>
      </c>
    </row>
    <row r="149" spans="1:43" ht="30.75" customHeight="1" x14ac:dyDescent="0.15">
      <c r="A149" s="235" t="s">
        <v>1121</v>
      </c>
      <c r="B149" s="235" t="s">
        <v>1122</v>
      </c>
      <c r="C149" s="235" t="s">
        <v>1224</v>
      </c>
      <c r="D149" s="236" t="s">
        <v>1350</v>
      </c>
      <c r="E149" s="236" t="s">
        <v>240</v>
      </c>
      <c r="F149" s="237" t="s">
        <v>240</v>
      </c>
      <c r="G149" s="237"/>
      <c r="H149" s="237"/>
      <c r="I149" s="237"/>
      <c r="J149" s="237"/>
      <c r="K149" s="236" t="s">
        <v>314</v>
      </c>
      <c r="L149" s="237"/>
      <c r="M149" s="236" t="s">
        <v>402</v>
      </c>
      <c r="N149" s="236" t="s">
        <v>494</v>
      </c>
      <c r="O149" s="236" t="s">
        <v>404</v>
      </c>
      <c r="P149" s="236" t="s">
        <v>587</v>
      </c>
      <c r="Q149" s="236">
        <v>1</v>
      </c>
      <c r="R149" s="236" t="s">
        <v>1359</v>
      </c>
      <c r="S149" s="236" t="s">
        <v>497</v>
      </c>
      <c r="T149" s="236" t="s">
        <v>508</v>
      </c>
      <c r="U149" s="236" t="s">
        <v>509</v>
      </c>
      <c r="V149" s="236" t="s">
        <v>898</v>
      </c>
      <c r="W149" s="236">
        <v>0</v>
      </c>
      <c r="X149" s="236">
        <v>260</v>
      </c>
      <c r="Y149" s="241">
        <f t="shared" si="15"/>
        <v>260</v>
      </c>
      <c r="Z149" s="236" t="s">
        <v>407</v>
      </c>
      <c r="AA149" s="236">
        <v>0</v>
      </c>
      <c r="AB149" s="236">
        <v>0</v>
      </c>
      <c r="AC149" s="236"/>
      <c r="AD149" s="236"/>
      <c r="AE149" s="236"/>
      <c r="AF149" s="243">
        <f t="shared" si="12"/>
        <v>0</v>
      </c>
      <c r="AG149" s="236"/>
      <c r="AH149" s="236"/>
      <c r="AI149" s="212">
        <f t="shared" si="13"/>
        <v>0</v>
      </c>
      <c r="AJ149" s="240">
        <f t="shared" si="10"/>
        <v>0</v>
      </c>
      <c r="AK149" s="240">
        <f t="shared" si="11"/>
        <v>0</v>
      </c>
      <c r="AL149" s="212">
        <f t="shared" si="14"/>
        <v>0</v>
      </c>
      <c r="AM149" s="236"/>
      <c r="AN149" s="236"/>
      <c r="AO149" s="236"/>
      <c r="AP149" s="236" t="s">
        <v>501</v>
      </c>
      <c r="AQ149" s="249" t="s">
        <v>502</v>
      </c>
    </row>
    <row r="150" spans="1:43" ht="30.75" customHeight="1" x14ac:dyDescent="0.15">
      <c r="A150" s="235" t="s">
        <v>1121</v>
      </c>
      <c r="B150" s="235" t="s">
        <v>1122</v>
      </c>
      <c r="C150" s="235" t="s">
        <v>1238</v>
      </c>
      <c r="D150" s="236" t="s">
        <v>1350</v>
      </c>
      <c r="E150" s="236" t="s">
        <v>240</v>
      </c>
      <c r="F150" s="237" t="s">
        <v>240</v>
      </c>
      <c r="G150" s="237"/>
      <c r="H150" s="237"/>
      <c r="I150" s="237"/>
      <c r="J150" s="237"/>
      <c r="K150" s="236" t="s">
        <v>314</v>
      </c>
      <c r="L150" s="237"/>
      <c r="M150" s="236" t="s">
        <v>402</v>
      </c>
      <c r="N150" s="236" t="s">
        <v>494</v>
      </c>
      <c r="O150" s="236" t="s">
        <v>404</v>
      </c>
      <c r="P150" s="236" t="s">
        <v>587</v>
      </c>
      <c r="Q150" s="236">
        <v>1</v>
      </c>
      <c r="R150" s="236" t="s">
        <v>1360</v>
      </c>
      <c r="S150" s="236" t="s">
        <v>497</v>
      </c>
      <c r="T150" s="236" t="s">
        <v>508</v>
      </c>
      <c r="U150" s="236" t="s">
        <v>509</v>
      </c>
      <c r="V150" s="236" t="s">
        <v>701</v>
      </c>
      <c r="W150" s="236">
        <v>0</v>
      </c>
      <c r="X150" s="236">
        <v>400</v>
      </c>
      <c r="Y150" s="241">
        <f t="shared" si="15"/>
        <v>400</v>
      </c>
      <c r="Z150" s="236" t="s">
        <v>407</v>
      </c>
      <c r="AA150" s="236">
        <v>0</v>
      </c>
      <c r="AB150" s="236">
        <v>0</v>
      </c>
      <c r="AC150" s="236"/>
      <c r="AD150" s="236"/>
      <c r="AE150" s="236"/>
      <c r="AF150" s="243">
        <f t="shared" si="12"/>
        <v>0</v>
      </c>
      <c r="AG150" s="236"/>
      <c r="AH150" s="236"/>
      <c r="AI150" s="212">
        <f t="shared" si="13"/>
        <v>0</v>
      </c>
      <c r="AJ150" s="240">
        <f t="shared" si="10"/>
        <v>0</v>
      </c>
      <c r="AK150" s="240">
        <f t="shared" si="11"/>
        <v>0</v>
      </c>
      <c r="AL150" s="212">
        <f t="shared" si="14"/>
        <v>0</v>
      </c>
      <c r="AM150" s="236"/>
      <c r="AN150" s="236"/>
      <c r="AO150" s="236"/>
      <c r="AP150" s="236" t="s">
        <v>501</v>
      </c>
      <c r="AQ150" s="249" t="s">
        <v>502</v>
      </c>
    </row>
    <row r="151" spans="1:43" ht="30.75" customHeight="1" x14ac:dyDescent="0.15">
      <c r="A151" s="235" t="s">
        <v>1121</v>
      </c>
      <c r="B151" s="235" t="s">
        <v>1122</v>
      </c>
      <c r="C151" s="235" t="s">
        <v>1361</v>
      </c>
      <c r="D151" s="236" t="s">
        <v>1362</v>
      </c>
      <c r="E151" s="236" t="s">
        <v>249</v>
      </c>
      <c r="F151" s="236"/>
      <c r="G151" s="236" t="s">
        <v>249</v>
      </c>
      <c r="H151" s="236"/>
      <c r="I151" s="236"/>
      <c r="J151" s="236"/>
      <c r="K151" s="236"/>
      <c r="L151" s="236"/>
      <c r="M151" s="236" t="s">
        <v>506</v>
      </c>
      <c r="N151" s="236" t="s">
        <v>494</v>
      </c>
      <c r="O151" s="236" t="s">
        <v>404</v>
      </c>
      <c r="P151" s="236" t="s">
        <v>495</v>
      </c>
      <c r="Q151" s="236">
        <v>3</v>
      </c>
      <c r="R151" s="236" t="s">
        <v>507</v>
      </c>
      <c r="S151" s="236" t="s">
        <v>497</v>
      </c>
      <c r="T151" s="236" t="s">
        <v>508</v>
      </c>
      <c r="U151" s="236" t="s">
        <v>509</v>
      </c>
      <c r="V151" s="236" t="s">
        <v>510</v>
      </c>
      <c r="W151" s="236">
        <v>373</v>
      </c>
      <c r="X151" s="236">
        <v>136</v>
      </c>
      <c r="Y151" s="241">
        <f t="shared" si="15"/>
        <v>509</v>
      </c>
      <c r="Z151" s="236" t="s">
        <v>407</v>
      </c>
      <c r="AA151" s="236">
        <v>0</v>
      </c>
      <c r="AB151" s="236">
        <v>0</v>
      </c>
      <c r="AC151" s="236"/>
      <c r="AD151" s="236"/>
      <c r="AE151" s="236"/>
      <c r="AF151" s="243">
        <f t="shared" si="12"/>
        <v>0</v>
      </c>
      <c r="AG151" s="236"/>
      <c r="AH151" s="236"/>
      <c r="AI151" s="212">
        <f t="shared" si="13"/>
        <v>0</v>
      </c>
      <c r="AJ151" s="240">
        <f t="shared" ref="AJ151:AK194" si="16">AD151+AG151</f>
        <v>0</v>
      </c>
      <c r="AK151" s="240">
        <f t="shared" si="16"/>
        <v>0</v>
      </c>
      <c r="AL151" s="212">
        <f t="shared" si="14"/>
        <v>0</v>
      </c>
      <c r="AM151" s="236"/>
      <c r="AN151" s="236"/>
      <c r="AO151" s="236"/>
      <c r="AP151" s="236" t="s">
        <v>511</v>
      </c>
      <c r="AQ151" s="244" t="s">
        <v>512</v>
      </c>
    </row>
    <row r="152" spans="1:43" ht="30.75" customHeight="1" x14ac:dyDescent="0.25">
      <c r="A152" s="235" t="s">
        <v>1121</v>
      </c>
      <c r="B152" s="235" t="s">
        <v>1122</v>
      </c>
      <c r="C152" s="235" t="s">
        <v>1363</v>
      </c>
      <c r="D152" s="236" t="s">
        <v>1364</v>
      </c>
      <c r="E152" s="236" t="s">
        <v>1156</v>
      </c>
      <c r="F152" s="237" t="s">
        <v>240</v>
      </c>
      <c r="G152" s="237"/>
      <c r="H152" s="246" t="s">
        <v>264</v>
      </c>
      <c r="I152" s="246"/>
      <c r="J152" s="246"/>
      <c r="K152" s="246"/>
      <c r="L152" s="237" t="s">
        <v>318</v>
      </c>
      <c r="M152" s="236" t="s">
        <v>402</v>
      </c>
      <c r="N152" s="236" t="s">
        <v>494</v>
      </c>
      <c r="O152" s="236" t="s">
        <v>404</v>
      </c>
      <c r="P152" s="236" t="s">
        <v>495</v>
      </c>
      <c r="Q152" s="236">
        <v>3</v>
      </c>
      <c r="R152" s="236" t="s">
        <v>1365</v>
      </c>
      <c r="S152" s="236" t="s">
        <v>497</v>
      </c>
      <c r="T152" s="236" t="s">
        <v>573</v>
      </c>
      <c r="U152" s="236" t="s">
        <v>666</v>
      </c>
      <c r="V152" s="236" t="s">
        <v>659</v>
      </c>
      <c r="W152" s="236">
        <v>0</v>
      </c>
      <c r="X152" s="236">
        <v>350</v>
      </c>
      <c r="Y152" s="241">
        <f t="shared" si="15"/>
        <v>350</v>
      </c>
      <c r="Z152" s="236" t="s">
        <v>407</v>
      </c>
      <c r="AA152" s="236">
        <v>0</v>
      </c>
      <c r="AB152" s="236">
        <v>0</v>
      </c>
      <c r="AC152" s="236"/>
      <c r="AD152" s="236"/>
      <c r="AE152" s="236"/>
      <c r="AF152" s="243">
        <f t="shared" si="12"/>
        <v>0</v>
      </c>
      <c r="AG152" s="236"/>
      <c r="AH152" s="236"/>
      <c r="AI152" s="212">
        <f t="shared" si="13"/>
        <v>0</v>
      </c>
      <c r="AJ152" s="240">
        <f t="shared" si="16"/>
        <v>0</v>
      </c>
      <c r="AK152" s="240">
        <f>AE152+AH152</f>
        <v>0</v>
      </c>
      <c r="AL152" s="212">
        <f t="shared" si="14"/>
        <v>0</v>
      </c>
      <c r="AM152" s="236"/>
      <c r="AN152" s="236"/>
      <c r="AO152" s="236"/>
      <c r="AP152" s="236" t="s">
        <v>501</v>
      </c>
      <c r="AQ152" s="249" t="s">
        <v>502</v>
      </c>
    </row>
    <row r="153" spans="1:43" ht="30.75" customHeight="1" x14ac:dyDescent="0.15">
      <c r="A153" s="235" t="s">
        <v>1121</v>
      </c>
      <c r="B153" s="235" t="s">
        <v>1122</v>
      </c>
      <c r="C153" s="235" t="s">
        <v>1308</v>
      </c>
      <c r="D153" s="236" t="s">
        <v>1366</v>
      </c>
      <c r="E153" s="236" t="s">
        <v>249</v>
      </c>
      <c r="F153" s="236"/>
      <c r="G153" s="236" t="s">
        <v>249</v>
      </c>
      <c r="H153" s="236"/>
      <c r="I153" s="236"/>
      <c r="J153" s="236"/>
      <c r="K153" s="236" t="s">
        <v>314</v>
      </c>
      <c r="L153" s="236"/>
      <c r="M153" s="236" t="s">
        <v>506</v>
      </c>
      <c r="N153" s="236" t="s">
        <v>494</v>
      </c>
      <c r="O153" s="236" t="s">
        <v>404</v>
      </c>
      <c r="P153" s="236" t="s">
        <v>495</v>
      </c>
      <c r="Q153" s="236">
        <v>3</v>
      </c>
      <c r="R153" s="236" t="s">
        <v>540</v>
      </c>
      <c r="S153" s="236" t="s">
        <v>497</v>
      </c>
      <c r="T153" s="236" t="s">
        <v>508</v>
      </c>
      <c r="U153" s="236" t="s">
        <v>509</v>
      </c>
      <c r="V153" s="236" t="s">
        <v>509</v>
      </c>
      <c r="W153" s="236">
        <v>204</v>
      </c>
      <c r="X153" s="236">
        <v>114</v>
      </c>
      <c r="Y153" s="241">
        <f t="shared" si="15"/>
        <v>318</v>
      </c>
      <c r="Z153" s="236" t="s">
        <v>515</v>
      </c>
      <c r="AA153" s="236">
        <v>1</v>
      </c>
      <c r="AB153" s="236">
        <v>36</v>
      </c>
      <c r="AC153" s="236"/>
      <c r="AD153" s="236"/>
      <c r="AE153" s="236"/>
      <c r="AF153" s="243">
        <f t="shared" si="12"/>
        <v>0</v>
      </c>
      <c r="AG153" s="236"/>
      <c r="AH153" s="236"/>
      <c r="AI153" s="212">
        <f t="shared" si="13"/>
        <v>0</v>
      </c>
      <c r="AJ153" s="240">
        <f t="shared" si="16"/>
        <v>0</v>
      </c>
      <c r="AK153" s="240">
        <f t="shared" si="16"/>
        <v>0</v>
      </c>
      <c r="AL153" s="212">
        <f t="shared" si="14"/>
        <v>0</v>
      </c>
      <c r="AM153" s="236"/>
      <c r="AN153" s="236"/>
      <c r="AO153" s="236"/>
      <c r="AP153" s="236" t="s">
        <v>511</v>
      </c>
      <c r="AQ153" s="244" t="s">
        <v>512</v>
      </c>
    </row>
    <row r="154" spans="1:43" ht="30.75" customHeight="1" x14ac:dyDescent="0.15">
      <c r="A154" s="235" t="s">
        <v>1121</v>
      </c>
      <c r="B154" s="235" t="s">
        <v>1122</v>
      </c>
      <c r="C154" s="235" t="s">
        <v>1361</v>
      </c>
      <c r="D154" s="236" t="s">
        <v>1367</v>
      </c>
      <c r="E154" s="236" t="s">
        <v>249</v>
      </c>
      <c r="F154" s="236"/>
      <c r="G154" s="236" t="s">
        <v>249</v>
      </c>
      <c r="H154" s="236"/>
      <c r="I154" s="236"/>
      <c r="J154" s="236"/>
      <c r="K154" s="236" t="s">
        <v>314</v>
      </c>
      <c r="L154" s="236"/>
      <c r="M154" s="236" t="s">
        <v>506</v>
      </c>
      <c r="N154" s="236" t="s">
        <v>494</v>
      </c>
      <c r="O154" s="236" t="s">
        <v>404</v>
      </c>
      <c r="P154" s="236" t="s">
        <v>495</v>
      </c>
      <c r="Q154" s="236">
        <v>3</v>
      </c>
      <c r="R154" s="236" t="s">
        <v>1267</v>
      </c>
      <c r="S154" s="236" t="s">
        <v>497</v>
      </c>
      <c r="T154" s="236" t="s">
        <v>508</v>
      </c>
      <c r="U154" s="236" t="s">
        <v>509</v>
      </c>
      <c r="V154" s="236" t="s">
        <v>509</v>
      </c>
      <c r="W154" s="236">
        <v>239</v>
      </c>
      <c r="X154" s="236">
        <v>73</v>
      </c>
      <c r="Y154" s="241">
        <f t="shared" si="15"/>
        <v>312</v>
      </c>
      <c r="Z154" s="236" t="s">
        <v>515</v>
      </c>
      <c r="AA154" s="236">
        <v>1</v>
      </c>
      <c r="AB154" s="236">
        <v>50</v>
      </c>
      <c r="AC154" s="236"/>
      <c r="AD154" s="236"/>
      <c r="AE154" s="236"/>
      <c r="AF154" s="243">
        <f t="shared" si="12"/>
        <v>0</v>
      </c>
      <c r="AG154" s="236"/>
      <c r="AH154" s="236"/>
      <c r="AI154" s="212">
        <f t="shared" si="13"/>
        <v>0</v>
      </c>
      <c r="AJ154" s="240">
        <f t="shared" si="16"/>
        <v>0</v>
      </c>
      <c r="AK154" s="240">
        <f t="shared" si="16"/>
        <v>0</v>
      </c>
      <c r="AL154" s="212">
        <f t="shared" si="14"/>
        <v>0</v>
      </c>
      <c r="AM154" s="236"/>
      <c r="AN154" s="236"/>
      <c r="AO154" s="236"/>
      <c r="AP154" s="236" t="s">
        <v>511</v>
      </c>
      <c r="AQ154" s="244" t="s">
        <v>512</v>
      </c>
    </row>
    <row r="155" spans="1:43" ht="30.75" customHeight="1" x14ac:dyDescent="0.15">
      <c r="A155" s="235" t="s">
        <v>1121</v>
      </c>
      <c r="B155" s="235" t="s">
        <v>1122</v>
      </c>
      <c r="C155" s="235" t="s">
        <v>1146</v>
      </c>
      <c r="D155" s="236" t="s">
        <v>1368</v>
      </c>
      <c r="E155" s="236" t="s">
        <v>249</v>
      </c>
      <c r="F155" s="236"/>
      <c r="G155" s="236" t="s">
        <v>249</v>
      </c>
      <c r="H155" s="236"/>
      <c r="I155" s="236"/>
      <c r="J155" s="236"/>
      <c r="K155" s="236" t="s">
        <v>314</v>
      </c>
      <c r="L155" s="236"/>
      <c r="M155" s="236" t="s">
        <v>506</v>
      </c>
      <c r="N155" s="236" t="s">
        <v>494</v>
      </c>
      <c r="O155" s="236" t="s">
        <v>404</v>
      </c>
      <c r="P155" s="236" t="s">
        <v>578</v>
      </c>
      <c r="Q155" s="236">
        <v>3</v>
      </c>
      <c r="R155" s="236" t="s">
        <v>1135</v>
      </c>
      <c r="S155" s="236" t="s">
        <v>497</v>
      </c>
      <c r="T155" s="236" t="s">
        <v>508</v>
      </c>
      <c r="U155" s="236" t="s">
        <v>509</v>
      </c>
      <c r="V155" s="236" t="s">
        <v>768</v>
      </c>
      <c r="W155" s="236">
        <v>191</v>
      </c>
      <c r="X155" s="236">
        <v>155</v>
      </c>
      <c r="Y155" s="241">
        <f t="shared" si="15"/>
        <v>346</v>
      </c>
      <c r="Z155" s="236" t="s">
        <v>407</v>
      </c>
      <c r="AA155" s="236">
        <v>0</v>
      </c>
      <c r="AB155" s="236">
        <v>0</v>
      </c>
      <c r="AC155" s="236"/>
      <c r="AD155" s="236"/>
      <c r="AE155" s="236"/>
      <c r="AF155" s="243">
        <f t="shared" si="12"/>
        <v>0</v>
      </c>
      <c r="AG155" s="236"/>
      <c r="AH155" s="236"/>
      <c r="AI155" s="212">
        <f t="shared" si="13"/>
        <v>0</v>
      </c>
      <c r="AJ155" s="240">
        <f t="shared" si="16"/>
        <v>0</v>
      </c>
      <c r="AK155" s="240">
        <f t="shared" si="16"/>
        <v>0</v>
      </c>
      <c r="AL155" s="212">
        <f t="shared" si="14"/>
        <v>0</v>
      </c>
      <c r="AM155" s="236"/>
      <c r="AN155" s="236"/>
      <c r="AO155" s="236"/>
      <c r="AP155" s="236" t="s">
        <v>511</v>
      </c>
      <c r="AQ155" s="244" t="s">
        <v>512</v>
      </c>
    </row>
    <row r="156" spans="1:43" ht="30.75" customHeight="1" x14ac:dyDescent="0.15">
      <c r="A156" s="235" t="s">
        <v>1121</v>
      </c>
      <c r="B156" s="235" t="s">
        <v>1122</v>
      </c>
      <c r="C156" s="235" t="s">
        <v>1179</v>
      </c>
      <c r="D156" s="236" t="s">
        <v>1369</v>
      </c>
      <c r="E156" s="236" t="s">
        <v>240</v>
      </c>
      <c r="F156" s="237" t="s">
        <v>240</v>
      </c>
      <c r="G156" s="237"/>
      <c r="H156" s="237"/>
      <c r="I156" s="237"/>
      <c r="J156" s="237"/>
      <c r="K156" s="236" t="s">
        <v>314</v>
      </c>
      <c r="L156" s="237"/>
      <c r="M156" s="236" t="s">
        <v>402</v>
      </c>
      <c r="N156" s="236" t="s">
        <v>494</v>
      </c>
      <c r="O156" s="236" t="s">
        <v>404</v>
      </c>
      <c r="P156" s="236" t="s">
        <v>495</v>
      </c>
      <c r="Q156" s="236">
        <v>1</v>
      </c>
      <c r="R156" s="236" t="s">
        <v>1370</v>
      </c>
      <c r="S156" s="236" t="s">
        <v>497</v>
      </c>
      <c r="T156" s="236" t="s">
        <v>508</v>
      </c>
      <c r="U156" s="236" t="s">
        <v>509</v>
      </c>
      <c r="V156" s="236" t="s">
        <v>898</v>
      </c>
      <c r="W156" s="236">
        <v>0</v>
      </c>
      <c r="X156" s="236">
        <v>350</v>
      </c>
      <c r="Y156" s="241">
        <f t="shared" si="15"/>
        <v>350</v>
      </c>
      <c r="Z156" s="236" t="s">
        <v>407</v>
      </c>
      <c r="AA156" s="236">
        <v>0</v>
      </c>
      <c r="AB156" s="236">
        <v>0</v>
      </c>
      <c r="AC156" s="236"/>
      <c r="AD156" s="236"/>
      <c r="AE156" s="236"/>
      <c r="AF156" s="243">
        <f t="shared" si="12"/>
        <v>0</v>
      </c>
      <c r="AG156" s="236"/>
      <c r="AH156" s="236"/>
      <c r="AI156" s="212">
        <f t="shared" si="13"/>
        <v>0</v>
      </c>
      <c r="AJ156" s="240">
        <f t="shared" si="16"/>
        <v>0</v>
      </c>
      <c r="AK156" s="240">
        <f t="shared" si="16"/>
        <v>0</v>
      </c>
      <c r="AL156" s="212">
        <f t="shared" si="14"/>
        <v>0</v>
      </c>
      <c r="AM156" s="236"/>
      <c r="AN156" s="236"/>
      <c r="AO156" s="236"/>
      <c r="AP156" s="236" t="s">
        <v>501</v>
      </c>
      <c r="AQ156" s="249" t="s">
        <v>502</v>
      </c>
    </row>
    <row r="157" spans="1:43" ht="30.75" customHeight="1" x14ac:dyDescent="0.15">
      <c r="A157" s="235" t="s">
        <v>1121</v>
      </c>
      <c r="B157" s="235" t="s">
        <v>1122</v>
      </c>
      <c r="C157" s="235" t="s">
        <v>1131</v>
      </c>
      <c r="D157" s="236" t="s">
        <v>1369</v>
      </c>
      <c r="E157" s="236" t="s">
        <v>240</v>
      </c>
      <c r="F157" s="237" t="s">
        <v>240</v>
      </c>
      <c r="G157" s="237"/>
      <c r="H157" s="237"/>
      <c r="I157" s="237"/>
      <c r="J157" s="237"/>
      <c r="K157" s="236" t="s">
        <v>314</v>
      </c>
      <c r="L157" s="237"/>
      <c r="M157" s="236" t="s">
        <v>402</v>
      </c>
      <c r="N157" s="236" t="s">
        <v>494</v>
      </c>
      <c r="O157" s="236" t="s">
        <v>404</v>
      </c>
      <c r="P157" s="236" t="s">
        <v>495</v>
      </c>
      <c r="Q157" s="236">
        <v>1</v>
      </c>
      <c r="R157" s="236" t="s">
        <v>1371</v>
      </c>
      <c r="S157" s="236" t="s">
        <v>497</v>
      </c>
      <c r="T157" s="236" t="s">
        <v>508</v>
      </c>
      <c r="U157" s="236" t="s">
        <v>509</v>
      </c>
      <c r="V157" s="236" t="s">
        <v>819</v>
      </c>
      <c r="W157" s="236">
        <v>0</v>
      </c>
      <c r="X157" s="236">
        <v>200</v>
      </c>
      <c r="Y157" s="241">
        <f t="shared" si="15"/>
        <v>200</v>
      </c>
      <c r="Z157" s="236" t="s">
        <v>407</v>
      </c>
      <c r="AA157" s="236">
        <v>0</v>
      </c>
      <c r="AB157" s="236">
        <v>0</v>
      </c>
      <c r="AC157" s="236"/>
      <c r="AD157" s="236"/>
      <c r="AE157" s="236"/>
      <c r="AF157" s="243">
        <f t="shared" si="12"/>
        <v>0</v>
      </c>
      <c r="AG157" s="236"/>
      <c r="AH157" s="236"/>
      <c r="AI157" s="212">
        <f t="shared" si="13"/>
        <v>0</v>
      </c>
      <c r="AJ157" s="240">
        <f t="shared" si="16"/>
        <v>0</v>
      </c>
      <c r="AK157" s="240">
        <f t="shared" si="16"/>
        <v>0</v>
      </c>
      <c r="AL157" s="212">
        <f t="shared" si="14"/>
        <v>0</v>
      </c>
      <c r="AM157" s="236"/>
      <c r="AN157" s="236"/>
      <c r="AO157" s="236"/>
      <c r="AP157" s="236" t="s">
        <v>501</v>
      </c>
      <c r="AQ157" s="249" t="s">
        <v>502</v>
      </c>
    </row>
    <row r="158" spans="1:43" ht="30.75" customHeight="1" x14ac:dyDescent="0.15">
      <c r="A158" s="235" t="s">
        <v>1121</v>
      </c>
      <c r="B158" s="235" t="s">
        <v>1122</v>
      </c>
      <c r="C158" s="235" t="s">
        <v>1372</v>
      </c>
      <c r="D158" s="236" t="s">
        <v>1373</v>
      </c>
      <c r="E158" s="236" t="s">
        <v>249</v>
      </c>
      <c r="F158" s="236"/>
      <c r="G158" s="236" t="s">
        <v>249</v>
      </c>
      <c r="H158" s="236"/>
      <c r="I158" s="236"/>
      <c r="J158" s="236"/>
      <c r="K158" s="236" t="s">
        <v>314</v>
      </c>
      <c r="L158" s="236"/>
      <c r="M158" s="236" t="s">
        <v>506</v>
      </c>
      <c r="N158" s="236" t="s">
        <v>494</v>
      </c>
      <c r="O158" s="236" t="s">
        <v>404</v>
      </c>
      <c r="P158" s="236" t="s">
        <v>495</v>
      </c>
      <c r="Q158" s="236">
        <v>6</v>
      </c>
      <c r="R158" s="236" t="s">
        <v>1214</v>
      </c>
      <c r="S158" s="236" t="s">
        <v>497</v>
      </c>
      <c r="T158" s="236" t="s">
        <v>508</v>
      </c>
      <c r="U158" s="236" t="s">
        <v>509</v>
      </c>
      <c r="V158" s="236" t="s">
        <v>509</v>
      </c>
      <c r="W158" s="236">
        <v>3688</v>
      </c>
      <c r="X158" s="236">
        <v>308</v>
      </c>
      <c r="Y158" s="241">
        <f t="shared" si="15"/>
        <v>3996</v>
      </c>
      <c r="Z158" s="236" t="s">
        <v>515</v>
      </c>
      <c r="AA158" s="236">
        <v>1</v>
      </c>
      <c r="AB158" s="236">
        <v>200</v>
      </c>
      <c r="AC158" s="236"/>
      <c r="AD158" s="236"/>
      <c r="AE158" s="236"/>
      <c r="AF158" s="243">
        <f t="shared" si="12"/>
        <v>0</v>
      </c>
      <c r="AG158" s="236"/>
      <c r="AH158" s="236"/>
      <c r="AI158" s="212">
        <f t="shared" si="13"/>
        <v>0</v>
      </c>
      <c r="AJ158" s="240">
        <f t="shared" si="16"/>
        <v>0</v>
      </c>
      <c r="AK158" s="240">
        <f t="shared" si="16"/>
        <v>0</v>
      </c>
      <c r="AL158" s="212">
        <f t="shared" si="14"/>
        <v>0</v>
      </c>
      <c r="AM158" s="236"/>
      <c r="AN158" s="236"/>
      <c r="AO158" s="236"/>
      <c r="AP158" s="236" t="s">
        <v>511</v>
      </c>
      <c r="AQ158" s="244" t="s">
        <v>512</v>
      </c>
    </row>
    <row r="159" spans="1:43" ht="30.75" customHeight="1" x14ac:dyDescent="0.15">
      <c r="A159" s="235" t="s">
        <v>1121</v>
      </c>
      <c r="B159" s="235" t="s">
        <v>1122</v>
      </c>
      <c r="C159" s="235" t="s">
        <v>1131</v>
      </c>
      <c r="D159" s="236" t="s">
        <v>1373</v>
      </c>
      <c r="E159" s="236" t="s">
        <v>240</v>
      </c>
      <c r="F159" s="237" t="s">
        <v>240</v>
      </c>
      <c r="G159" s="237"/>
      <c r="H159" s="237"/>
      <c r="I159" s="237"/>
      <c r="J159" s="237"/>
      <c r="K159" s="236" t="s">
        <v>314</v>
      </c>
      <c r="L159" s="237"/>
      <c r="M159" s="236" t="s">
        <v>402</v>
      </c>
      <c r="N159" s="236" t="s">
        <v>494</v>
      </c>
      <c r="O159" s="236" t="s">
        <v>404</v>
      </c>
      <c r="P159" s="236" t="s">
        <v>495</v>
      </c>
      <c r="Q159" s="236">
        <v>1</v>
      </c>
      <c r="R159" s="236" t="s">
        <v>1279</v>
      </c>
      <c r="S159" s="236" t="s">
        <v>497</v>
      </c>
      <c r="T159" s="236" t="s">
        <v>508</v>
      </c>
      <c r="U159" s="236" t="s">
        <v>509</v>
      </c>
      <c r="V159" s="236" t="s">
        <v>798</v>
      </c>
      <c r="W159" s="236">
        <v>0</v>
      </c>
      <c r="X159" s="236">
        <v>180</v>
      </c>
      <c r="Y159" s="241">
        <f t="shared" si="15"/>
        <v>180</v>
      </c>
      <c r="Z159" s="236" t="s">
        <v>407</v>
      </c>
      <c r="AA159" s="236">
        <v>0</v>
      </c>
      <c r="AB159" s="236">
        <v>0</v>
      </c>
      <c r="AC159" s="236"/>
      <c r="AD159" s="236"/>
      <c r="AE159" s="236"/>
      <c r="AF159" s="243">
        <f t="shared" si="12"/>
        <v>0</v>
      </c>
      <c r="AG159" s="236"/>
      <c r="AH159" s="236"/>
      <c r="AI159" s="212">
        <f t="shared" si="13"/>
        <v>0</v>
      </c>
      <c r="AJ159" s="240">
        <f t="shared" si="16"/>
        <v>0</v>
      </c>
      <c r="AK159" s="240">
        <f>AE159+AH159</f>
        <v>0</v>
      </c>
      <c r="AL159" s="212">
        <f t="shared" si="14"/>
        <v>0</v>
      </c>
      <c r="AM159" s="236"/>
      <c r="AN159" s="236"/>
      <c r="AO159" s="236"/>
      <c r="AP159" s="236" t="s">
        <v>501</v>
      </c>
      <c r="AQ159" s="249" t="s">
        <v>502</v>
      </c>
    </row>
    <row r="160" spans="1:43" ht="30.75" customHeight="1" x14ac:dyDescent="0.15">
      <c r="A160" s="235" t="s">
        <v>1121</v>
      </c>
      <c r="B160" s="235" t="s">
        <v>1122</v>
      </c>
      <c r="C160" s="235" t="s">
        <v>1212</v>
      </c>
      <c r="D160" s="236" t="s">
        <v>1374</v>
      </c>
      <c r="E160" s="236" t="s">
        <v>249</v>
      </c>
      <c r="F160" s="236"/>
      <c r="G160" s="236" t="s">
        <v>249</v>
      </c>
      <c r="H160" s="236"/>
      <c r="I160" s="236"/>
      <c r="J160" s="236"/>
      <c r="K160" s="236" t="s">
        <v>314</v>
      </c>
      <c r="L160" s="236"/>
      <c r="M160" s="236" t="s">
        <v>506</v>
      </c>
      <c r="N160" s="236" t="s">
        <v>494</v>
      </c>
      <c r="O160" s="236" t="s">
        <v>404</v>
      </c>
      <c r="P160" s="236" t="s">
        <v>495</v>
      </c>
      <c r="Q160" s="236">
        <v>1</v>
      </c>
      <c r="R160" s="236" t="s">
        <v>1375</v>
      </c>
      <c r="S160" s="236" t="s">
        <v>497</v>
      </c>
      <c r="T160" s="236" t="s">
        <v>508</v>
      </c>
      <c r="U160" s="236" t="s">
        <v>509</v>
      </c>
      <c r="V160" s="236" t="s">
        <v>802</v>
      </c>
      <c r="W160" s="236">
        <v>281</v>
      </c>
      <c r="X160" s="236">
        <v>30</v>
      </c>
      <c r="Y160" s="241">
        <f t="shared" si="15"/>
        <v>311</v>
      </c>
      <c r="Z160" s="236" t="s">
        <v>407</v>
      </c>
      <c r="AA160" s="236">
        <v>0</v>
      </c>
      <c r="AB160" s="236">
        <v>0</v>
      </c>
      <c r="AC160" s="236"/>
      <c r="AD160" s="236"/>
      <c r="AE160" s="236"/>
      <c r="AF160" s="243">
        <f t="shared" si="12"/>
        <v>0</v>
      </c>
      <c r="AG160" s="236"/>
      <c r="AH160" s="236"/>
      <c r="AI160" s="212">
        <f t="shared" si="13"/>
        <v>0</v>
      </c>
      <c r="AJ160" s="240">
        <f t="shared" si="16"/>
        <v>0</v>
      </c>
      <c r="AK160" s="240">
        <f t="shared" si="16"/>
        <v>0</v>
      </c>
      <c r="AL160" s="212">
        <f t="shared" si="14"/>
        <v>0</v>
      </c>
      <c r="AM160" s="236"/>
      <c r="AN160" s="236"/>
      <c r="AO160" s="236"/>
      <c r="AP160" s="236" t="s">
        <v>511</v>
      </c>
      <c r="AQ160" s="244" t="s">
        <v>512</v>
      </c>
    </row>
    <row r="161" spans="1:43" ht="30.75" customHeight="1" x14ac:dyDescent="0.15">
      <c r="A161" s="235" t="s">
        <v>1121</v>
      </c>
      <c r="B161" s="235" t="s">
        <v>1122</v>
      </c>
      <c r="C161" s="235" t="s">
        <v>1376</v>
      </c>
      <c r="D161" s="236" t="s">
        <v>1377</v>
      </c>
      <c r="E161" s="236" t="s">
        <v>249</v>
      </c>
      <c r="F161" s="236"/>
      <c r="G161" s="236" t="s">
        <v>249</v>
      </c>
      <c r="H161" s="236"/>
      <c r="I161" s="236"/>
      <c r="J161" s="236"/>
      <c r="K161" s="236" t="s">
        <v>314</v>
      </c>
      <c r="L161" s="236"/>
      <c r="M161" s="236" t="s">
        <v>506</v>
      </c>
      <c r="N161" s="236" t="s">
        <v>494</v>
      </c>
      <c r="O161" s="236" t="s">
        <v>404</v>
      </c>
      <c r="P161" s="236" t="s">
        <v>495</v>
      </c>
      <c r="Q161" s="236">
        <v>3</v>
      </c>
      <c r="R161" s="236" t="s">
        <v>540</v>
      </c>
      <c r="S161" s="236" t="s">
        <v>497</v>
      </c>
      <c r="T161" s="236" t="s">
        <v>508</v>
      </c>
      <c r="U161" s="236" t="s">
        <v>509</v>
      </c>
      <c r="V161" s="236" t="s">
        <v>509</v>
      </c>
      <c r="W161" s="236">
        <v>769</v>
      </c>
      <c r="X161" s="236">
        <v>82</v>
      </c>
      <c r="Y161" s="241">
        <f t="shared" si="15"/>
        <v>851</v>
      </c>
      <c r="Z161" s="236" t="s">
        <v>407</v>
      </c>
      <c r="AA161" s="236">
        <v>0</v>
      </c>
      <c r="AB161" s="236">
        <v>0</v>
      </c>
      <c r="AC161" s="236"/>
      <c r="AD161" s="236"/>
      <c r="AE161" s="236"/>
      <c r="AF161" s="243">
        <f t="shared" si="12"/>
        <v>0</v>
      </c>
      <c r="AG161" s="236"/>
      <c r="AH161" s="236"/>
      <c r="AI161" s="212">
        <f t="shared" si="13"/>
        <v>0</v>
      </c>
      <c r="AJ161" s="240">
        <f t="shared" si="16"/>
        <v>0</v>
      </c>
      <c r="AK161" s="240">
        <f t="shared" si="16"/>
        <v>0</v>
      </c>
      <c r="AL161" s="212">
        <f t="shared" si="14"/>
        <v>0</v>
      </c>
      <c r="AM161" s="236"/>
      <c r="AN161" s="236"/>
      <c r="AO161" s="236"/>
      <c r="AP161" s="236" t="s">
        <v>511</v>
      </c>
      <c r="AQ161" s="244" t="s">
        <v>512</v>
      </c>
    </row>
    <row r="162" spans="1:43" ht="30.75" customHeight="1" x14ac:dyDescent="0.15">
      <c r="A162" s="235" t="s">
        <v>1121</v>
      </c>
      <c r="B162" s="235" t="s">
        <v>1122</v>
      </c>
      <c r="C162" s="235" t="s">
        <v>1144</v>
      </c>
      <c r="D162" s="236" t="s">
        <v>1378</v>
      </c>
      <c r="E162" s="236" t="s">
        <v>240</v>
      </c>
      <c r="F162" s="237" t="s">
        <v>240</v>
      </c>
      <c r="G162" s="237"/>
      <c r="H162" s="237"/>
      <c r="I162" s="237"/>
      <c r="J162" s="237"/>
      <c r="K162" s="237"/>
      <c r="L162" s="237"/>
      <c r="M162" s="236" t="s">
        <v>402</v>
      </c>
      <c r="N162" s="236" t="s">
        <v>403</v>
      </c>
      <c r="O162" s="236" t="s">
        <v>404</v>
      </c>
      <c r="P162" s="236" t="s">
        <v>414</v>
      </c>
      <c r="Q162" s="236">
        <v>29</v>
      </c>
      <c r="R162" s="236"/>
      <c r="S162" s="236"/>
      <c r="T162" s="236"/>
      <c r="U162" s="236"/>
      <c r="V162" s="236"/>
      <c r="W162" s="236"/>
      <c r="X162" s="236"/>
      <c r="Y162" s="241">
        <f t="shared" si="15"/>
        <v>0</v>
      </c>
      <c r="Z162" s="236"/>
      <c r="AA162" s="236"/>
      <c r="AB162" s="236"/>
      <c r="AC162" s="236" t="s">
        <v>1125</v>
      </c>
      <c r="AD162" s="236">
        <v>0</v>
      </c>
      <c r="AE162" s="236">
        <v>0</v>
      </c>
      <c r="AF162" s="243">
        <f t="shared" si="12"/>
        <v>0</v>
      </c>
      <c r="AG162" s="236">
        <v>0</v>
      </c>
      <c r="AH162" s="236">
        <v>417</v>
      </c>
      <c r="AI162" s="212">
        <f t="shared" si="13"/>
        <v>417</v>
      </c>
      <c r="AJ162" s="240">
        <f t="shared" si="16"/>
        <v>0</v>
      </c>
      <c r="AK162" s="240">
        <f t="shared" si="16"/>
        <v>417</v>
      </c>
      <c r="AL162" s="212">
        <f t="shared" si="14"/>
        <v>417</v>
      </c>
      <c r="AM162" s="236" t="s">
        <v>407</v>
      </c>
      <c r="AN162" s="236">
        <v>0</v>
      </c>
      <c r="AO162" s="236">
        <v>0</v>
      </c>
      <c r="AP162" s="236" t="s">
        <v>408</v>
      </c>
      <c r="AQ162" s="244" t="s">
        <v>409</v>
      </c>
    </row>
    <row r="163" spans="1:43" ht="30.75" customHeight="1" x14ac:dyDescent="0.25">
      <c r="A163" s="235" t="s">
        <v>1121</v>
      </c>
      <c r="B163" s="235" t="s">
        <v>1122</v>
      </c>
      <c r="C163" s="235" t="s">
        <v>1379</v>
      </c>
      <c r="D163" s="236" t="s">
        <v>1380</v>
      </c>
      <c r="E163" s="236" t="s">
        <v>1156</v>
      </c>
      <c r="F163" s="237" t="s">
        <v>240</v>
      </c>
      <c r="G163" s="237"/>
      <c r="H163" s="246" t="s">
        <v>264</v>
      </c>
      <c r="I163" s="246"/>
      <c r="J163" s="246"/>
      <c r="K163" s="246"/>
      <c r="L163" s="237" t="s">
        <v>318</v>
      </c>
      <c r="M163" s="236" t="s">
        <v>402</v>
      </c>
      <c r="N163" s="236" t="s">
        <v>494</v>
      </c>
      <c r="O163" s="236" t="s">
        <v>404</v>
      </c>
      <c r="P163" s="236" t="s">
        <v>495</v>
      </c>
      <c r="Q163" s="236">
        <v>1</v>
      </c>
      <c r="R163" s="236" t="s">
        <v>1381</v>
      </c>
      <c r="S163" s="236" t="s">
        <v>497</v>
      </c>
      <c r="T163" s="236" t="s">
        <v>595</v>
      </c>
      <c r="U163" s="236" t="s">
        <v>638</v>
      </c>
      <c r="V163" s="236" t="s">
        <v>969</v>
      </c>
      <c r="W163" s="236">
        <v>0</v>
      </c>
      <c r="X163" s="236">
        <v>400</v>
      </c>
      <c r="Y163" s="241">
        <f t="shared" si="15"/>
        <v>400</v>
      </c>
      <c r="Z163" s="236" t="s">
        <v>407</v>
      </c>
      <c r="AA163" s="236">
        <v>0</v>
      </c>
      <c r="AB163" s="236">
        <v>0</v>
      </c>
      <c r="AC163" s="236"/>
      <c r="AD163" s="236"/>
      <c r="AE163" s="236"/>
      <c r="AF163" s="243">
        <f t="shared" si="12"/>
        <v>0</v>
      </c>
      <c r="AG163" s="236"/>
      <c r="AH163" s="236"/>
      <c r="AI163" s="212">
        <f t="shared" si="13"/>
        <v>0</v>
      </c>
      <c r="AJ163" s="240">
        <f t="shared" si="16"/>
        <v>0</v>
      </c>
      <c r="AK163" s="240">
        <f t="shared" si="16"/>
        <v>0</v>
      </c>
      <c r="AL163" s="212">
        <f t="shared" si="14"/>
        <v>0</v>
      </c>
      <c r="AM163" s="236"/>
      <c r="AN163" s="236"/>
      <c r="AO163" s="236"/>
      <c r="AP163" s="236" t="s">
        <v>501</v>
      </c>
      <c r="AQ163" s="249" t="s">
        <v>502</v>
      </c>
    </row>
    <row r="164" spans="1:43" ht="30.75" customHeight="1" x14ac:dyDescent="0.25">
      <c r="A164" s="235" t="s">
        <v>1121</v>
      </c>
      <c r="B164" s="235" t="s">
        <v>1122</v>
      </c>
      <c r="C164" s="235" t="s">
        <v>1335</v>
      </c>
      <c r="D164" s="236" t="s">
        <v>1380</v>
      </c>
      <c r="E164" s="236" t="s">
        <v>1156</v>
      </c>
      <c r="F164" s="237" t="s">
        <v>240</v>
      </c>
      <c r="G164" s="237"/>
      <c r="H164" s="246" t="s">
        <v>264</v>
      </c>
      <c r="I164" s="246"/>
      <c r="J164" s="246"/>
      <c r="K164" s="246"/>
      <c r="L164" s="237" t="s">
        <v>318</v>
      </c>
      <c r="M164" s="236" t="s">
        <v>402</v>
      </c>
      <c r="N164" s="236" t="s">
        <v>494</v>
      </c>
      <c r="O164" s="236" t="s">
        <v>404</v>
      </c>
      <c r="P164" s="236" t="s">
        <v>495</v>
      </c>
      <c r="Q164" s="236">
        <v>1</v>
      </c>
      <c r="R164" s="236" t="s">
        <v>1382</v>
      </c>
      <c r="S164" s="236" t="s">
        <v>497</v>
      </c>
      <c r="T164" s="236" t="s">
        <v>595</v>
      </c>
      <c r="U164" s="236" t="s">
        <v>638</v>
      </c>
      <c r="V164" s="236" t="s">
        <v>969</v>
      </c>
      <c r="W164" s="236">
        <v>0</v>
      </c>
      <c r="X164" s="236">
        <v>250</v>
      </c>
      <c r="Y164" s="241">
        <f t="shared" si="15"/>
        <v>250</v>
      </c>
      <c r="Z164" s="236" t="s">
        <v>407</v>
      </c>
      <c r="AA164" s="236">
        <v>0</v>
      </c>
      <c r="AB164" s="236">
        <v>0</v>
      </c>
      <c r="AC164" s="236"/>
      <c r="AD164" s="236"/>
      <c r="AE164" s="236"/>
      <c r="AF164" s="243">
        <f t="shared" si="12"/>
        <v>0</v>
      </c>
      <c r="AG164" s="236"/>
      <c r="AH164" s="236"/>
      <c r="AI164" s="212">
        <f t="shared" si="13"/>
        <v>0</v>
      </c>
      <c r="AJ164" s="240">
        <f t="shared" si="16"/>
        <v>0</v>
      </c>
      <c r="AK164" s="240">
        <f t="shared" si="16"/>
        <v>0</v>
      </c>
      <c r="AL164" s="212">
        <f t="shared" si="14"/>
        <v>0</v>
      </c>
      <c r="AM164" s="236"/>
      <c r="AN164" s="236"/>
      <c r="AO164" s="236"/>
      <c r="AP164" s="236" t="s">
        <v>501</v>
      </c>
      <c r="AQ164" s="249" t="s">
        <v>502</v>
      </c>
    </row>
    <row r="165" spans="1:43" ht="30.75" customHeight="1" x14ac:dyDescent="0.25">
      <c r="A165" s="235" t="s">
        <v>1121</v>
      </c>
      <c r="B165" s="235" t="s">
        <v>1122</v>
      </c>
      <c r="C165" s="235" t="s">
        <v>1277</v>
      </c>
      <c r="D165" s="236" t="s">
        <v>1380</v>
      </c>
      <c r="E165" s="236" t="s">
        <v>1156</v>
      </c>
      <c r="F165" s="237" t="s">
        <v>240</v>
      </c>
      <c r="G165" s="237"/>
      <c r="H165" s="246" t="s">
        <v>264</v>
      </c>
      <c r="I165" s="246"/>
      <c r="J165" s="246"/>
      <c r="K165" s="246"/>
      <c r="L165" s="237" t="s">
        <v>318</v>
      </c>
      <c r="M165" s="236" t="s">
        <v>402</v>
      </c>
      <c r="N165" s="236" t="s">
        <v>494</v>
      </c>
      <c r="O165" s="236" t="s">
        <v>404</v>
      </c>
      <c r="P165" s="236" t="s">
        <v>495</v>
      </c>
      <c r="Q165" s="236">
        <v>1</v>
      </c>
      <c r="R165" s="236" t="s">
        <v>1383</v>
      </c>
      <c r="S165" s="236" t="s">
        <v>497</v>
      </c>
      <c r="T165" s="236" t="s">
        <v>595</v>
      </c>
      <c r="U165" s="236" t="s">
        <v>638</v>
      </c>
      <c r="V165" s="236" t="s">
        <v>969</v>
      </c>
      <c r="W165" s="236">
        <v>0</v>
      </c>
      <c r="X165" s="236">
        <v>200</v>
      </c>
      <c r="Y165" s="241">
        <f t="shared" si="15"/>
        <v>200</v>
      </c>
      <c r="Z165" s="236" t="s">
        <v>407</v>
      </c>
      <c r="AA165" s="236">
        <v>0</v>
      </c>
      <c r="AB165" s="236">
        <v>0</v>
      </c>
      <c r="AC165" s="236"/>
      <c r="AD165" s="236"/>
      <c r="AE165" s="236"/>
      <c r="AF165" s="243">
        <f t="shared" si="12"/>
        <v>0</v>
      </c>
      <c r="AG165" s="236"/>
      <c r="AH165" s="236"/>
      <c r="AI165" s="212">
        <f t="shared" si="13"/>
        <v>0</v>
      </c>
      <c r="AJ165" s="240">
        <f t="shared" si="16"/>
        <v>0</v>
      </c>
      <c r="AK165" s="240">
        <f t="shared" si="16"/>
        <v>0</v>
      </c>
      <c r="AL165" s="212">
        <f t="shared" si="14"/>
        <v>0</v>
      </c>
      <c r="AM165" s="236"/>
      <c r="AN165" s="236"/>
      <c r="AO165" s="236"/>
      <c r="AP165" s="236" t="s">
        <v>501</v>
      </c>
      <c r="AQ165" s="249" t="s">
        <v>502</v>
      </c>
    </row>
    <row r="166" spans="1:43" ht="30.75" customHeight="1" x14ac:dyDescent="0.15">
      <c r="A166" s="235" t="s">
        <v>1121</v>
      </c>
      <c r="B166" s="235" t="s">
        <v>1122</v>
      </c>
      <c r="C166" s="235" t="s">
        <v>1384</v>
      </c>
      <c r="D166" s="236" t="s">
        <v>1385</v>
      </c>
      <c r="E166" s="236" t="s">
        <v>240</v>
      </c>
      <c r="F166" s="237" t="s">
        <v>240</v>
      </c>
      <c r="G166" s="237"/>
      <c r="H166" s="237"/>
      <c r="I166" s="237"/>
      <c r="J166" s="237"/>
      <c r="K166" s="236" t="s">
        <v>314</v>
      </c>
      <c r="L166" s="237"/>
      <c r="M166" s="236" t="s">
        <v>402</v>
      </c>
      <c r="N166" s="236" t="s">
        <v>494</v>
      </c>
      <c r="O166" s="236" t="s">
        <v>404</v>
      </c>
      <c r="P166" s="236" t="s">
        <v>405</v>
      </c>
      <c r="Q166" s="236">
        <v>5</v>
      </c>
      <c r="R166" s="236" t="s">
        <v>1138</v>
      </c>
      <c r="S166" s="236" t="s">
        <v>497</v>
      </c>
      <c r="T166" s="236" t="s">
        <v>508</v>
      </c>
      <c r="U166" s="236" t="s">
        <v>509</v>
      </c>
      <c r="V166" s="236" t="s">
        <v>509</v>
      </c>
      <c r="W166" s="236">
        <v>0</v>
      </c>
      <c r="X166" s="236">
        <v>66</v>
      </c>
      <c r="Y166" s="241">
        <f t="shared" si="15"/>
        <v>66</v>
      </c>
      <c r="Z166" s="236" t="s">
        <v>407</v>
      </c>
      <c r="AA166" s="236">
        <v>0</v>
      </c>
      <c r="AB166" s="236">
        <v>0</v>
      </c>
      <c r="AC166" s="236"/>
      <c r="AD166" s="236"/>
      <c r="AE166" s="236"/>
      <c r="AF166" s="243">
        <f t="shared" si="12"/>
        <v>0</v>
      </c>
      <c r="AG166" s="236"/>
      <c r="AH166" s="236"/>
      <c r="AI166" s="212">
        <f t="shared" si="13"/>
        <v>0</v>
      </c>
      <c r="AJ166" s="240">
        <f t="shared" si="16"/>
        <v>0</v>
      </c>
      <c r="AK166" s="240">
        <f t="shared" si="16"/>
        <v>0</v>
      </c>
      <c r="AL166" s="212">
        <f t="shared" si="14"/>
        <v>0</v>
      </c>
      <c r="AM166" s="236"/>
      <c r="AN166" s="236"/>
      <c r="AO166" s="236"/>
      <c r="AP166" s="236" t="s">
        <v>501</v>
      </c>
      <c r="AQ166" s="249" t="s">
        <v>502</v>
      </c>
    </row>
    <row r="167" spans="1:43" ht="30.75" customHeight="1" x14ac:dyDescent="0.25">
      <c r="A167" s="235" t="s">
        <v>1121</v>
      </c>
      <c r="B167" s="235" t="s">
        <v>1122</v>
      </c>
      <c r="C167" s="235" t="s">
        <v>1203</v>
      </c>
      <c r="D167" s="236" t="s">
        <v>1386</v>
      </c>
      <c r="E167" s="236" t="s">
        <v>1156</v>
      </c>
      <c r="F167" s="237" t="s">
        <v>240</v>
      </c>
      <c r="G167" s="237"/>
      <c r="H167" s="246" t="s">
        <v>264</v>
      </c>
      <c r="I167" s="246"/>
      <c r="J167" s="246"/>
      <c r="K167" s="236" t="s">
        <v>314</v>
      </c>
      <c r="L167" s="246"/>
      <c r="M167" s="236" t="s">
        <v>402</v>
      </c>
      <c r="N167" s="236" t="s">
        <v>494</v>
      </c>
      <c r="O167" s="236" t="s">
        <v>404</v>
      </c>
      <c r="P167" s="236" t="s">
        <v>495</v>
      </c>
      <c r="Q167" s="236">
        <v>1</v>
      </c>
      <c r="R167" s="236" t="s">
        <v>1387</v>
      </c>
      <c r="S167" s="236" t="s">
        <v>497</v>
      </c>
      <c r="T167" s="236" t="s">
        <v>508</v>
      </c>
      <c r="U167" s="236" t="s">
        <v>509</v>
      </c>
      <c r="V167" s="236" t="s">
        <v>928</v>
      </c>
      <c r="W167" s="236">
        <v>0</v>
      </c>
      <c r="X167" s="236">
        <v>200</v>
      </c>
      <c r="Y167" s="241">
        <f t="shared" si="15"/>
        <v>200</v>
      </c>
      <c r="Z167" s="236" t="s">
        <v>407</v>
      </c>
      <c r="AA167" s="236">
        <v>0</v>
      </c>
      <c r="AB167" s="236">
        <v>0</v>
      </c>
      <c r="AC167" s="236"/>
      <c r="AD167" s="236"/>
      <c r="AE167" s="236"/>
      <c r="AF167" s="243">
        <f t="shared" si="12"/>
        <v>0</v>
      </c>
      <c r="AG167" s="236"/>
      <c r="AH167" s="236"/>
      <c r="AI167" s="212">
        <f t="shared" si="13"/>
        <v>0</v>
      </c>
      <c r="AJ167" s="240">
        <f t="shared" si="16"/>
        <v>0</v>
      </c>
      <c r="AK167" s="240">
        <f t="shared" si="16"/>
        <v>0</v>
      </c>
      <c r="AL167" s="212">
        <f t="shared" si="14"/>
        <v>0</v>
      </c>
      <c r="AM167" s="236"/>
      <c r="AN167" s="236"/>
      <c r="AO167" s="236"/>
      <c r="AP167" s="236" t="s">
        <v>501</v>
      </c>
      <c r="AQ167" s="249" t="s">
        <v>502</v>
      </c>
    </row>
    <row r="168" spans="1:43" ht="30.75" customHeight="1" x14ac:dyDescent="0.25">
      <c r="A168" s="235" t="s">
        <v>1121</v>
      </c>
      <c r="B168" s="235" t="s">
        <v>1122</v>
      </c>
      <c r="C168" s="235" t="s">
        <v>1136</v>
      </c>
      <c r="D168" s="236" t="s">
        <v>1386</v>
      </c>
      <c r="E168" s="236" t="s">
        <v>1156</v>
      </c>
      <c r="F168" s="237" t="s">
        <v>240</v>
      </c>
      <c r="G168" s="237"/>
      <c r="H168" s="246" t="s">
        <v>264</v>
      </c>
      <c r="I168" s="246"/>
      <c r="J168" s="246"/>
      <c r="K168" s="236" t="s">
        <v>314</v>
      </c>
      <c r="L168" s="246"/>
      <c r="M168" s="236" t="s">
        <v>402</v>
      </c>
      <c r="N168" s="236" t="s">
        <v>494</v>
      </c>
      <c r="O168" s="236" t="s">
        <v>404</v>
      </c>
      <c r="P168" s="236" t="s">
        <v>495</v>
      </c>
      <c r="Q168" s="236">
        <v>1</v>
      </c>
      <c r="R168" s="236" t="s">
        <v>1388</v>
      </c>
      <c r="S168" s="236" t="s">
        <v>497</v>
      </c>
      <c r="T168" s="236" t="s">
        <v>508</v>
      </c>
      <c r="U168" s="236" t="s">
        <v>509</v>
      </c>
      <c r="V168" s="236" t="s">
        <v>922</v>
      </c>
      <c r="W168" s="236">
        <v>0</v>
      </c>
      <c r="X168" s="236">
        <v>150</v>
      </c>
      <c r="Y168" s="241">
        <f t="shared" si="15"/>
        <v>150</v>
      </c>
      <c r="Z168" s="236" t="s">
        <v>407</v>
      </c>
      <c r="AA168" s="236">
        <v>0</v>
      </c>
      <c r="AB168" s="236">
        <v>0</v>
      </c>
      <c r="AC168" s="236"/>
      <c r="AD168" s="236"/>
      <c r="AE168" s="236"/>
      <c r="AF168" s="243">
        <f t="shared" si="12"/>
        <v>0</v>
      </c>
      <c r="AG168" s="236"/>
      <c r="AH168" s="236"/>
      <c r="AI168" s="212">
        <f t="shared" si="13"/>
        <v>0</v>
      </c>
      <c r="AJ168" s="240">
        <f t="shared" si="16"/>
        <v>0</v>
      </c>
      <c r="AK168" s="240">
        <f t="shared" si="16"/>
        <v>0</v>
      </c>
      <c r="AL168" s="212">
        <f t="shared" si="14"/>
        <v>0</v>
      </c>
      <c r="AM168" s="236"/>
      <c r="AN168" s="236"/>
      <c r="AO168" s="236"/>
      <c r="AP168" s="236" t="s">
        <v>501</v>
      </c>
      <c r="AQ168" s="249" t="s">
        <v>502</v>
      </c>
    </row>
    <row r="169" spans="1:43" ht="30.75" customHeight="1" x14ac:dyDescent="0.25">
      <c r="A169" s="235" t="s">
        <v>1121</v>
      </c>
      <c r="B169" s="235" t="s">
        <v>1122</v>
      </c>
      <c r="C169" s="235" t="s">
        <v>1303</v>
      </c>
      <c r="D169" s="236" t="s">
        <v>1386</v>
      </c>
      <c r="E169" s="236" t="s">
        <v>1156</v>
      </c>
      <c r="F169" s="237" t="s">
        <v>240</v>
      </c>
      <c r="G169" s="237"/>
      <c r="H169" s="246" t="s">
        <v>264</v>
      </c>
      <c r="I169" s="246"/>
      <c r="J169" s="246"/>
      <c r="K169" s="236" t="s">
        <v>314</v>
      </c>
      <c r="L169" s="246"/>
      <c r="M169" s="236" t="s">
        <v>402</v>
      </c>
      <c r="N169" s="236" t="s">
        <v>494</v>
      </c>
      <c r="O169" s="236" t="s">
        <v>404</v>
      </c>
      <c r="P169" s="236" t="s">
        <v>495</v>
      </c>
      <c r="Q169" s="236">
        <v>1</v>
      </c>
      <c r="R169" s="236" t="s">
        <v>1389</v>
      </c>
      <c r="S169" s="236" t="s">
        <v>497</v>
      </c>
      <c r="T169" s="236" t="s">
        <v>508</v>
      </c>
      <c r="U169" s="236" t="s">
        <v>509</v>
      </c>
      <c r="V169" s="236" t="s">
        <v>701</v>
      </c>
      <c r="W169" s="236">
        <v>0</v>
      </c>
      <c r="X169" s="236">
        <v>250</v>
      </c>
      <c r="Y169" s="241">
        <f t="shared" si="15"/>
        <v>250</v>
      </c>
      <c r="Z169" s="236" t="s">
        <v>407</v>
      </c>
      <c r="AA169" s="236">
        <v>0</v>
      </c>
      <c r="AB169" s="236">
        <v>0</v>
      </c>
      <c r="AC169" s="236"/>
      <c r="AD169" s="236"/>
      <c r="AE169" s="236"/>
      <c r="AF169" s="243">
        <f t="shared" si="12"/>
        <v>0</v>
      </c>
      <c r="AG169" s="236"/>
      <c r="AH169" s="236"/>
      <c r="AI169" s="212">
        <f t="shared" si="13"/>
        <v>0</v>
      </c>
      <c r="AJ169" s="240">
        <f t="shared" si="16"/>
        <v>0</v>
      </c>
      <c r="AK169" s="240">
        <f t="shared" si="16"/>
        <v>0</v>
      </c>
      <c r="AL169" s="212">
        <f t="shared" si="14"/>
        <v>0</v>
      </c>
      <c r="AM169" s="236"/>
      <c r="AN169" s="236"/>
      <c r="AO169" s="236"/>
      <c r="AP169" s="236" t="s">
        <v>501</v>
      </c>
      <c r="AQ169" s="249" t="s">
        <v>502</v>
      </c>
    </row>
    <row r="170" spans="1:43" ht="30.75" customHeight="1" x14ac:dyDescent="0.25">
      <c r="A170" s="235" t="s">
        <v>1121</v>
      </c>
      <c r="B170" s="235" t="s">
        <v>1122</v>
      </c>
      <c r="C170" s="235" t="s">
        <v>1288</v>
      </c>
      <c r="D170" s="236" t="s">
        <v>1386</v>
      </c>
      <c r="E170" s="236" t="s">
        <v>1156</v>
      </c>
      <c r="F170" s="237" t="s">
        <v>240</v>
      </c>
      <c r="G170" s="237"/>
      <c r="H170" s="246" t="s">
        <v>264</v>
      </c>
      <c r="I170" s="246"/>
      <c r="J170" s="246"/>
      <c r="K170" s="236" t="s">
        <v>314</v>
      </c>
      <c r="L170" s="246"/>
      <c r="M170" s="236" t="s">
        <v>402</v>
      </c>
      <c r="N170" s="236" t="s">
        <v>494</v>
      </c>
      <c r="O170" s="236" t="s">
        <v>404</v>
      </c>
      <c r="P170" s="236" t="s">
        <v>495</v>
      </c>
      <c r="Q170" s="236">
        <v>1</v>
      </c>
      <c r="R170" s="236" t="s">
        <v>1390</v>
      </c>
      <c r="S170" s="236" t="s">
        <v>497</v>
      </c>
      <c r="T170" s="236" t="s">
        <v>508</v>
      </c>
      <c r="U170" s="236" t="s">
        <v>509</v>
      </c>
      <c r="V170" s="236" t="s">
        <v>761</v>
      </c>
      <c r="W170" s="236">
        <v>0</v>
      </c>
      <c r="X170" s="236">
        <v>250</v>
      </c>
      <c r="Y170" s="241">
        <f t="shared" si="15"/>
        <v>250</v>
      </c>
      <c r="Z170" s="236" t="s">
        <v>407</v>
      </c>
      <c r="AA170" s="236">
        <v>0</v>
      </c>
      <c r="AB170" s="236">
        <v>0</v>
      </c>
      <c r="AC170" s="236"/>
      <c r="AD170" s="236"/>
      <c r="AE170" s="236"/>
      <c r="AF170" s="243">
        <f t="shared" si="12"/>
        <v>0</v>
      </c>
      <c r="AG170" s="236"/>
      <c r="AH170" s="236"/>
      <c r="AI170" s="212">
        <f t="shared" si="13"/>
        <v>0</v>
      </c>
      <c r="AJ170" s="240">
        <f t="shared" si="16"/>
        <v>0</v>
      </c>
      <c r="AK170" s="240">
        <f t="shared" si="16"/>
        <v>0</v>
      </c>
      <c r="AL170" s="212">
        <f t="shared" si="14"/>
        <v>0</v>
      </c>
      <c r="AM170" s="236"/>
      <c r="AN170" s="236"/>
      <c r="AO170" s="236"/>
      <c r="AP170" s="236" t="s">
        <v>501</v>
      </c>
      <c r="AQ170" s="249" t="s">
        <v>502</v>
      </c>
    </row>
    <row r="171" spans="1:43" ht="30.75" customHeight="1" x14ac:dyDescent="0.25">
      <c r="A171" s="235" t="s">
        <v>1121</v>
      </c>
      <c r="B171" s="235" t="s">
        <v>1122</v>
      </c>
      <c r="C171" s="235" t="s">
        <v>1139</v>
      </c>
      <c r="D171" s="236" t="s">
        <v>1386</v>
      </c>
      <c r="E171" s="236" t="s">
        <v>1156</v>
      </c>
      <c r="F171" s="237" t="s">
        <v>240</v>
      </c>
      <c r="G171" s="237"/>
      <c r="H171" s="246" t="s">
        <v>264</v>
      </c>
      <c r="I171" s="246"/>
      <c r="J171" s="246"/>
      <c r="K171" s="236" t="s">
        <v>314</v>
      </c>
      <c r="L171" s="246"/>
      <c r="M171" s="236" t="s">
        <v>402</v>
      </c>
      <c r="N171" s="236" t="s">
        <v>494</v>
      </c>
      <c r="O171" s="236" t="s">
        <v>404</v>
      </c>
      <c r="P171" s="236" t="s">
        <v>495</v>
      </c>
      <c r="Q171" s="236">
        <v>1</v>
      </c>
      <c r="R171" s="236" t="s">
        <v>1391</v>
      </c>
      <c r="S171" s="236" t="s">
        <v>497</v>
      </c>
      <c r="T171" s="236" t="s">
        <v>508</v>
      </c>
      <c r="U171" s="236" t="s">
        <v>509</v>
      </c>
      <c r="V171" s="236" t="s">
        <v>835</v>
      </c>
      <c r="W171" s="236">
        <v>0</v>
      </c>
      <c r="X171" s="236">
        <v>200</v>
      </c>
      <c r="Y171" s="241">
        <f t="shared" si="15"/>
        <v>200</v>
      </c>
      <c r="Z171" s="236" t="s">
        <v>407</v>
      </c>
      <c r="AA171" s="236">
        <v>0</v>
      </c>
      <c r="AB171" s="236">
        <v>0</v>
      </c>
      <c r="AC171" s="236"/>
      <c r="AD171" s="236"/>
      <c r="AE171" s="236"/>
      <c r="AF171" s="243">
        <f t="shared" si="12"/>
        <v>0</v>
      </c>
      <c r="AG171" s="236"/>
      <c r="AH171" s="236"/>
      <c r="AI171" s="212">
        <f t="shared" si="13"/>
        <v>0</v>
      </c>
      <c r="AJ171" s="240">
        <f t="shared" si="16"/>
        <v>0</v>
      </c>
      <c r="AK171" s="240">
        <f t="shared" si="16"/>
        <v>0</v>
      </c>
      <c r="AL171" s="212">
        <f t="shared" si="14"/>
        <v>0</v>
      </c>
      <c r="AM171" s="236"/>
      <c r="AN171" s="236"/>
      <c r="AO171" s="236"/>
      <c r="AP171" s="236" t="s">
        <v>501</v>
      </c>
      <c r="AQ171" s="249" t="s">
        <v>502</v>
      </c>
    </row>
    <row r="172" spans="1:43" ht="30.75" customHeight="1" x14ac:dyDescent="0.25">
      <c r="A172" s="235" t="s">
        <v>1121</v>
      </c>
      <c r="B172" s="235" t="s">
        <v>1122</v>
      </c>
      <c r="C172" s="235" t="s">
        <v>1179</v>
      </c>
      <c r="D172" s="236" t="s">
        <v>1386</v>
      </c>
      <c r="E172" s="236" t="s">
        <v>1156</v>
      </c>
      <c r="F172" s="237" t="s">
        <v>240</v>
      </c>
      <c r="G172" s="237"/>
      <c r="H172" s="246" t="s">
        <v>264</v>
      </c>
      <c r="I172" s="246"/>
      <c r="J172" s="246"/>
      <c r="K172" s="236" t="s">
        <v>314</v>
      </c>
      <c r="L172" s="246"/>
      <c r="M172" s="236" t="s">
        <v>402</v>
      </c>
      <c r="N172" s="236" t="s">
        <v>494</v>
      </c>
      <c r="O172" s="236" t="s">
        <v>404</v>
      </c>
      <c r="P172" s="236" t="s">
        <v>495</v>
      </c>
      <c r="Q172" s="236">
        <v>1</v>
      </c>
      <c r="R172" s="236" t="s">
        <v>1392</v>
      </c>
      <c r="S172" s="236" t="s">
        <v>497</v>
      </c>
      <c r="T172" s="236" t="s">
        <v>508</v>
      </c>
      <c r="U172" s="236" t="s">
        <v>509</v>
      </c>
      <c r="V172" s="236" t="s">
        <v>509</v>
      </c>
      <c r="W172" s="236">
        <v>0</v>
      </c>
      <c r="X172" s="236">
        <v>200</v>
      </c>
      <c r="Y172" s="241">
        <f t="shared" si="15"/>
        <v>200</v>
      </c>
      <c r="Z172" s="236" t="s">
        <v>407</v>
      </c>
      <c r="AA172" s="236">
        <v>0</v>
      </c>
      <c r="AB172" s="236">
        <v>0</v>
      </c>
      <c r="AC172" s="236"/>
      <c r="AD172" s="236"/>
      <c r="AE172" s="236"/>
      <c r="AF172" s="243">
        <f t="shared" si="12"/>
        <v>0</v>
      </c>
      <c r="AG172" s="236"/>
      <c r="AH172" s="236"/>
      <c r="AI172" s="212">
        <f t="shared" si="13"/>
        <v>0</v>
      </c>
      <c r="AJ172" s="240">
        <f t="shared" si="16"/>
        <v>0</v>
      </c>
      <c r="AK172" s="240">
        <f t="shared" si="16"/>
        <v>0</v>
      </c>
      <c r="AL172" s="212">
        <f t="shared" si="14"/>
        <v>0</v>
      </c>
      <c r="AM172" s="236"/>
      <c r="AN172" s="236"/>
      <c r="AO172" s="236"/>
      <c r="AP172" s="236" t="s">
        <v>501</v>
      </c>
      <c r="AQ172" s="249" t="s">
        <v>502</v>
      </c>
    </row>
    <row r="173" spans="1:43" ht="30.75" customHeight="1" x14ac:dyDescent="0.25">
      <c r="A173" s="235" t="s">
        <v>1121</v>
      </c>
      <c r="B173" s="235" t="s">
        <v>1122</v>
      </c>
      <c r="C173" s="235" t="s">
        <v>1162</v>
      </c>
      <c r="D173" s="236" t="s">
        <v>1386</v>
      </c>
      <c r="E173" s="236" t="s">
        <v>1156</v>
      </c>
      <c r="F173" s="237" t="s">
        <v>240</v>
      </c>
      <c r="G173" s="237"/>
      <c r="H173" s="246" t="s">
        <v>264</v>
      </c>
      <c r="I173" s="246"/>
      <c r="J173" s="246"/>
      <c r="K173" s="236" t="s">
        <v>314</v>
      </c>
      <c r="L173" s="246"/>
      <c r="M173" s="236" t="s">
        <v>402</v>
      </c>
      <c r="N173" s="236" t="s">
        <v>494</v>
      </c>
      <c r="O173" s="236" t="s">
        <v>404</v>
      </c>
      <c r="P173" s="236" t="s">
        <v>495</v>
      </c>
      <c r="Q173" s="236">
        <v>1</v>
      </c>
      <c r="R173" s="236" t="s">
        <v>1185</v>
      </c>
      <c r="S173" s="236" t="s">
        <v>497</v>
      </c>
      <c r="T173" s="236" t="s">
        <v>508</v>
      </c>
      <c r="U173" s="236" t="s">
        <v>509</v>
      </c>
      <c r="V173" s="236" t="s">
        <v>922</v>
      </c>
      <c r="W173" s="236">
        <v>0</v>
      </c>
      <c r="X173" s="236">
        <v>100</v>
      </c>
      <c r="Y173" s="241">
        <f t="shared" si="15"/>
        <v>100</v>
      </c>
      <c r="Z173" s="236" t="s">
        <v>407</v>
      </c>
      <c r="AA173" s="236">
        <v>0</v>
      </c>
      <c r="AB173" s="236">
        <v>0</v>
      </c>
      <c r="AC173" s="236"/>
      <c r="AD173" s="236"/>
      <c r="AE173" s="236"/>
      <c r="AF173" s="243">
        <f t="shared" si="12"/>
        <v>0</v>
      </c>
      <c r="AG173" s="236"/>
      <c r="AH173" s="236"/>
      <c r="AI173" s="212">
        <f t="shared" si="13"/>
        <v>0</v>
      </c>
      <c r="AJ173" s="240">
        <f t="shared" si="16"/>
        <v>0</v>
      </c>
      <c r="AK173" s="240">
        <f t="shared" si="16"/>
        <v>0</v>
      </c>
      <c r="AL173" s="212">
        <f t="shared" si="14"/>
        <v>0</v>
      </c>
      <c r="AM173" s="236"/>
      <c r="AN173" s="236"/>
      <c r="AO173" s="236"/>
      <c r="AP173" s="236" t="s">
        <v>501</v>
      </c>
      <c r="AQ173" s="249" t="s">
        <v>502</v>
      </c>
    </row>
    <row r="174" spans="1:43" ht="30.75" customHeight="1" x14ac:dyDescent="0.25">
      <c r="A174" s="235" t="s">
        <v>1121</v>
      </c>
      <c r="B174" s="235" t="s">
        <v>1122</v>
      </c>
      <c r="C174" s="235" t="s">
        <v>1162</v>
      </c>
      <c r="D174" s="236" t="s">
        <v>1386</v>
      </c>
      <c r="E174" s="236" t="s">
        <v>1156</v>
      </c>
      <c r="F174" s="237" t="s">
        <v>240</v>
      </c>
      <c r="G174" s="237"/>
      <c r="H174" s="246" t="s">
        <v>264</v>
      </c>
      <c r="I174" s="246"/>
      <c r="J174" s="246"/>
      <c r="K174" s="236" t="s">
        <v>314</v>
      </c>
      <c r="L174" s="246"/>
      <c r="M174" s="236" t="s">
        <v>402</v>
      </c>
      <c r="N174" s="236" t="s">
        <v>494</v>
      </c>
      <c r="O174" s="236" t="s">
        <v>404</v>
      </c>
      <c r="P174" s="236" t="s">
        <v>495</v>
      </c>
      <c r="Q174" s="236">
        <v>1</v>
      </c>
      <c r="R174" s="236" t="s">
        <v>1393</v>
      </c>
      <c r="S174" s="236" t="s">
        <v>497</v>
      </c>
      <c r="T174" s="236" t="s">
        <v>508</v>
      </c>
      <c r="U174" s="236" t="s">
        <v>509</v>
      </c>
      <c r="V174" s="236" t="s">
        <v>699</v>
      </c>
      <c r="W174" s="236">
        <v>0</v>
      </c>
      <c r="X174" s="236">
        <v>100</v>
      </c>
      <c r="Y174" s="241">
        <f t="shared" si="15"/>
        <v>100</v>
      </c>
      <c r="Z174" s="236" t="s">
        <v>407</v>
      </c>
      <c r="AA174" s="236">
        <v>0</v>
      </c>
      <c r="AB174" s="236">
        <v>0</v>
      </c>
      <c r="AC174" s="236"/>
      <c r="AD174" s="236"/>
      <c r="AE174" s="236"/>
      <c r="AF174" s="243">
        <f t="shared" si="12"/>
        <v>0</v>
      </c>
      <c r="AG174" s="236"/>
      <c r="AH174" s="236"/>
      <c r="AI174" s="212">
        <f t="shared" si="13"/>
        <v>0</v>
      </c>
      <c r="AJ174" s="240">
        <f t="shared" si="16"/>
        <v>0</v>
      </c>
      <c r="AK174" s="240">
        <f t="shared" si="16"/>
        <v>0</v>
      </c>
      <c r="AL174" s="212">
        <f t="shared" si="14"/>
        <v>0</v>
      </c>
      <c r="AM174" s="236"/>
      <c r="AN174" s="236"/>
      <c r="AO174" s="236"/>
      <c r="AP174" s="236" t="s">
        <v>501</v>
      </c>
      <c r="AQ174" s="249" t="s">
        <v>502</v>
      </c>
    </row>
    <row r="175" spans="1:43" ht="30.75" customHeight="1" x14ac:dyDescent="0.25">
      <c r="A175" s="235" t="s">
        <v>1121</v>
      </c>
      <c r="B175" s="235" t="s">
        <v>1122</v>
      </c>
      <c r="C175" s="235" t="s">
        <v>1394</v>
      </c>
      <c r="D175" s="236" t="s">
        <v>1395</v>
      </c>
      <c r="E175" s="236" t="s">
        <v>1156</v>
      </c>
      <c r="F175" s="237" t="s">
        <v>240</v>
      </c>
      <c r="G175" s="237"/>
      <c r="H175" s="246" t="s">
        <v>264</v>
      </c>
      <c r="I175" s="246"/>
      <c r="J175" s="246"/>
      <c r="K175" s="246"/>
      <c r="L175" s="237" t="s">
        <v>318</v>
      </c>
      <c r="M175" s="236" t="s">
        <v>402</v>
      </c>
      <c r="N175" s="236" t="s">
        <v>494</v>
      </c>
      <c r="O175" s="236" t="s">
        <v>404</v>
      </c>
      <c r="P175" s="236" t="s">
        <v>495</v>
      </c>
      <c r="Q175" s="236">
        <v>3</v>
      </c>
      <c r="R175" s="236" t="s">
        <v>1396</v>
      </c>
      <c r="S175" s="236" t="s">
        <v>497</v>
      </c>
      <c r="T175" s="236" t="s">
        <v>621</v>
      </c>
      <c r="U175" s="236" t="s">
        <v>654</v>
      </c>
      <c r="V175" s="236" t="s">
        <v>654</v>
      </c>
      <c r="W175" s="236">
        <v>0</v>
      </c>
      <c r="X175" s="236">
        <v>352</v>
      </c>
      <c r="Y175" s="241">
        <f t="shared" si="15"/>
        <v>352</v>
      </c>
      <c r="Z175" s="236" t="s">
        <v>407</v>
      </c>
      <c r="AA175" s="236">
        <v>0</v>
      </c>
      <c r="AB175" s="236">
        <v>0</v>
      </c>
      <c r="AC175" s="236"/>
      <c r="AD175" s="236"/>
      <c r="AE175" s="236"/>
      <c r="AF175" s="243">
        <f t="shared" si="12"/>
        <v>0</v>
      </c>
      <c r="AG175" s="236"/>
      <c r="AH175" s="236"/>
      <c r="AI175" s="212">
        <f t="shared" si="13"/>
        <v>0</v>
      </c>
      <c r="AJ175" s="240">
        <f t="shared" si="16"/>
        <v>0</v>
      </c>
      <c r="AK175" s="240">
        <f t="shared" si="16"/>
        <v>0</v>
      </c>
      <c r="AL175" s="212">
        <f t="shared" si="14"/>
        <v>0</v>
      </c>
      <c r="AM175" s="236"/>
      <c r="AN175" s="236"/>
      <c r="AO175" s="236"/>
      <c r="AP175" s="236" t="s">
        <v>501</v>
      </c>
      <c r="AQ175" s="249" t="s">
        <v>502</v>
      </c>
    </row>
    <row r="176" spans="1:43" ht="30.75" customHeight="1" x14ac:dyDescent="0.15">
      <c r="A176" s="235" t="s">
        <v>1121</v>
      </c>
      <c r="B176" s="235" t="s">
        <v>1122</v>
      </c>
      <c r="C176" s="235" t="s">
        <v>1241</v>
      </c>
      <c r="D176" s="236" t="s">
        <v>1397</v>
      </c>
      <c r="E176" s="236" t="s">
        <v>249</v>
      </c>
      <c r="F176" s="236"/>
      <c r="G176" s="236" t="s">
        <v>249</v>
      </c>
      <c r="H176" s="236"/>
      <c r="I176" s="236"/>
      <c r="J176" s="236"/>
      <c r="K176" s="236" t="s">
        <v>314</v>
      </c>
      <c r="L176" s="236"/>
      <c r="M176" s="236" t="s">
        <v>506</v>
      </c>
      <c r="N176" s="236" t="s">
        <v>494</v>
      </c>
      <c r="O176" s="236" t="s">
        <v>404</v>
      </c>
      <c r="P176" s="236" t="s">
        <v>495</v>
      </c>
      <c r="Q176" s="236">
        <v>3</v>
      </c>
      <c r="R176" s="236" t="s">
        <v>1143</v>
      </c>
      <c r="S176" s="236" t="s">
        <v>497</v>
      </c>
      <c r="T176" s="236" t="s">
        <v>508</v>
      </c>
      <c r="U176" s="236" t="s">
        <v>509</v>
      </c>
      <c r="V176" s="236" t="s">
        <v>794</v>
      </c>
      <c r="W176" s="236">
        <v>127</v>
      </c>
      <c r="X176" s="236">
        <v>12</v>
      </c>
      <c r="Y176" s="241">
        <f t="shared" si="15"/>
        <v>139</v>
      </c>
      <c r="Z176" s="236" t="s">
        <v>407</v>
      </c>
      <c r="AA176" s="236">
        <v>0</v>
      </c>
      <c r="AB176" s="236">
        <v>0</v>
      </c>
      <c r="AC176" s="236"/>
      <c r="AD176" s="236"/>
      <c r="AE176" s="236"/>
      <c r="AF176" s="243">
        <f t="shared" si="12"/>
        <v>0</v>
      </c>
      <c r="AG176" s="236"/>
      <c r="AH176" s="236"/>
      <c r="AI176" s="212">
        <f t="shared" si="13"/>
        <v>0</v>
      </c>
      <c r="AJ176" s="240">
        <f t="shared" si="16"/>
        <v>0</v>
      </c>
      <c r="AK176" s="240">
        <f t="shared" si="16"/>
        <v>0</v>
      </c>
      <c r="AL176" s="212">
        <f t="shared" si="14"/>
        <v>0</v>
      </c>
      <c r="AM176" s="236"/>
      <c r="AN176" s="236"/>
      <c r="AO176" s="236"/>
      <c r="AP176" s="236" t="s">
        <v>501</v>
      </c>
      <c r="AQ176" s="249" t="s">
        <v>502</v>
      </c>
    </row>
    <row r="177" spans="1:43" ht="30.75" customHeight="1" x14ac:dyDescent="0.15">
      <c r="A177" s="235" t="s">
        <v>1121</v>
      </c>
      <c r="B177" s="235" t="s">
        <v>1122</v>
      </c>
      <c r="C177" s="235" t="s">
        <v>1398</v>
      </c>
      <c r="D177" s="236" t="s">
        <v>1399</v>
      </c>
      <c r="E177" s="236" t="s">
        <v>240</v>
      </c>
      <c r="F177" s="237" t="s">
        <v>240</v>
      </c>
      <c r="G177" s="237"/>
      <c r="H177" s="237"/>
      <c r="I177" s="237"/>
      <c r="J177" s="237"/>
      <c r="K177" s="236" t="s">
        <v>314</v>
      </c>
      <c r="L177" s="237"/>
      <c r="M177" s="236" t="s">
        <v>402</v>
      </c>
      <c r="N177" s="236" t="s">
        <v>494</v>
      </c>
      <c r="O177" s="236" t="s">
        <v>404</v>
      </c>
      <c r="P177" s="236" t="s">
        <v>495</v>
      </c>
      <c r="Q177" s="236">
        <v>1</v>
      </c>
      <c r="R177" s="236" t="s">
        <v>1275</v>
      </c>
      <c r="S177" s="236" t="s">
        <v>497</v>
      </c>
      <c r="T177" s="236" t="s">
        <v>508</v>
      </c>
      <c r="U177" s="236" t="s">
        <v>509</v>
      </c>
      <c r="V177" s="236" t="s">
        <v>809</v>
      </c>
      <c r="W177" s="236">
        <v>0</v>
      </c>
      <c r="X177" s="236">
        <v>80</v>
      </c>
      <c r="Y177" s="241">
        <f t="shared" si="15"/>
        <v>80</v>
      </c>
      <c r="Z177" s="236" t="s">
        <v>407</v>
      </c>
      <c r="AA177" s="236">
        <v>0</v>
      </c>
      <c r="AB177" s="236">
        <v>0</v>
      </c>
      <c r="AC177" s="236"/>
      <c r="AD177" s="236"/>
      <c r="AE177" s="236"/>
      <c r="AF177" s="243">
        <f t="shared" si="12"/>
        <v>0</v>
      </c>
      <c r="AG177" s="236"/>
      <c r="AH177" s="236"/>
      <c r="AI177" s="212">
        <f t="shared" si="13"/>
        <v>0</v>
      </c>
      <c r="AJ177" s="240">
        <f t="shared" si="16"/>
        <v>0</v>
      </c>
      <c r="AK177" s="240">
        <f t="shared" si="16"/>
        <v>0</v>
      </c>
      <c r="AL177" s="212">
        <f t="shared" si="14"/>
        <v>0</v>
      </c>
      <c r="AM177" s="236"/>
      <c r="AN177" s="236"/>
      <c r="AO177" s="236"/>
      <c r="AP177" s="236" t="s">
        <v>501</v>
      </c>
      <c r="AQ177" s="249" t="s">
        <v>502</v>
      </c>
    </row>
    <row r="178" spans="1:43" ht="30.75" customHeight="1" x14ac:dyDescent="0.15">
      <c r="A178" s="235" t="s">
        <v>1121</v>
      </c>
      <c r="B178" s="235" t="s">
        <v>1122</v>
      </c>
      <c r="C178" s="235" t="s">
        <v>1339</v>
      </c>
      <c r="D178" s="236" t="s">
        <v>1399</v>
      </c>
      <c r="E178" s="236" t="s">
        <v>240</v>
      </c>
      <c r="F178" s="237" t="s">
        <v>240</v>
      </c>
      <c r="G178" s="237"/>
      <c r="H178" s="237"/>
      <c r="I178" s="237"/>
      <c r="J178" s="237"/>
      <c r="K178" s="236" t="s">
        <v>314</v>
      </c>
      <c r="L178" s="237"/>
      <c r="M178" s="236" t="s">
        <v>402</v>
      </c>
      <c r="N178" s="236" t="s">
        <v>494</v>
      </c>
      <c r="O178" s="236" t="s">
        <v>404</v>
      </c>
      <c r="P178" s="236" t="s">
        <v>495</v>
      </c>
      <c r="Q178" s="236">
        <v>1</v>
      </c>
      <c r="R178" s="236" t="s">
        <v>1400</v>
      </c>
      <c r="S178" s="236" t="s">
        <v>497</v>
      </c>
      <c r="T178" s="236" t="s">
        <v>508</v>
      </c>
      <c r="U178" s="236" t="s">
        <v>509</v>
      </c>
      <c r="V178" s="236" t="s">
        <v>922</v>
      </c>
      <c r="W178" s="236">
        <v>0</v>
      </c>
      <c r="X178" s="236">
        <v>250</v>
      </c>
      <c r="Y178" s="241">
        <f t="shared" si="15"/>
        <v>250</v>
      </c>
      <c r="Z178" s="236" t="s">
        <v>407</v>
      </c>
      <c r="AA178" s="236">
        <v>0</v>
      </c>
      <c r="AB178" s="236">
        <v>0</v>
      </c>
      <c r="AC178" s="236"/>
      <c r="AD178" s="236"/>
      <c r="AE178" s="236"/>
      <c r="AF178" s="243">
        <f t="shared" si="12"/>
        <v>0</v>
      </c>
      <c r="AG178" s="236"/>
      <c r="AH178" s="236"/>
      <c r="AI178" s="212">
        <f t="shared" si="13"/>
        <v>0</v>
      </c>
      <c r="AJ178" s="240">
        <f t="shared" si="16"/>
        <v>0</v>
      </c>
      <c r="AK178" s="240">
        <f t="shared" si="16"/>
        <v>0</v>
      </c>
      <c r="AL178" s="212">
        <f t="shared" si="14"/>
        <v>0</v>
      </c>
      <c r="AM178" s="236"/>
      <c r="AN178" s="236"/>
      <c r="AO178" s="236"/>
      <c r="AP178" s="236" t="s">
        <v>501</v>
      </c>
      <c r="AQ178" s="249" t="s">
        <v>502</v>
      </c>
    </row>
    <row r="179" spans="1:43" ht="30.75" customHeight="1" x14ac:dyDescent="0.15">
      <c r="A179" s="235" t="s">
        <v>1121</v>
      </c>
      <c r="B179" s="235" t="s">
        <v>1122</v>
      </c>
      <c r="C179" s="235" t="s">
        <v>1319</v>
      </c>
      <c r="D179" s="236" t="s">
        <v>1401</v>
      </c>
      <c r="E179" s="236" t="s">
        <v>299</v>
      </c>
      <c r="F179" s="236"/>
      <c r="G179" s="236"/>
      <c r="H179" s="236"/>
      <c r="I179" s="236"/>
      <c r="J179" s="236" t="s">
        <v>299</v>
      </c>
      <c r="K179" s="236"/>
      <c r="L179" s="237" t="s">
        <v>318</v>
      </c>
      <c r="M179" s="236" t="s">
        <v>402</v>
      </c>
      <c r="N179" s="236" t="s">
        <v>494</v>
      </c>
      <c r="O179" s="236" t="s">
        <v>555</v>
      </c>
      <c r="P179" s="236" t="s">
        <v>495</v>
      </c>
      <c r="Q179" s="236">
        <v>1</v>
      </c>
      <c r="R179" s="236" t="s">
        <v>1402</v>
      </c>
      <c r="S179" s="236" t="s">
        <v>497</v>
      </c>
      <c r="T179" s="236" t="s">
        <v>573</v>
      </c>
      <c r="U179" s="236" t="s">
        <v>573</v>
      </c>
      <c r="V179" s="236" t="s">
        <v>573</v>
      </c>
      <c r="W179" s="236">
        <v>0</v>
      </c>
      <c r="X179" s="236">
        <v>10</v>
      </c>
      <c r="Y179" s="241">
        <f t="shared" si="15"/>
        <v>10</v>
      </c>
      <c r="Z179" s="236" t="s">
        <v>407</v>
      </c>
      <c r="AA179" s="236">
        <v>0</v>
      </c>
      <c r="AB179" s="236">
        <v>0</v>
      </c>
      <c r="AC179" s="236"/>
      <c r="AD179" s="236"/>
      <c r="AE179" s="236"/>
      <c r="AF179" s="243">
        <f t="shared" si="12"/>
        <v>0</v>
      </c>
      <c r="AG179" s="236"/>
      <c r="AH179" s="236"/>
      <c r="AI179" s="212">
        <f t="shared" si="13"/>
        <v>0</v>
      </c>
      <c r="AJ179" s="240">
        <f t="shared" si="16"/>
        <v>0</v>
      </c>
      <c r="AK179" s="240">
        <f t="shared" si="16"/>
        <v>0</v>
      </c>
      <c r="AL179" s="212">
        <f t="shared" si="14"/>
        <v>0</v>
      </c>
      <c r="AM179" s="236"/>
      <c r="AN179" s="236"/>
      <c r="AO179" s="236"/>
      <c r="AP179" s="236" t="s">
        <v>563</v>
      </c>
      <c r="AQ179" s="249" t="s">
        <v>598</v>
      </c>
    </row>
    <row r="180" spans="1:43" ht="30.75" customHeight="1" x14ac:dyDescent="0.15">
      <c r="A180" s="235" t="s">
        <v>1121</v>
      </c>
      <c r="B180" s="235" t="s">
        <v>1122</v>
      </c>
      <c r="C180" s="235" t="s">
        <v>1403</v>
      </c>
      <c r="D180" s="236" t="s">
        <v>1404</v>
      </c>
      <c r="E180" s="236" t="s">
        <v>240</v>
      </c>
      <c r="F180" s="237" t="s">
        <v>240</v>
      </c>
      <c r="G180" s="237"/>
      <c r="H180" s="237"/>
      <c r="I180" s="237"/>
      <c r="J180" s="237"/>
      <c r="K180" s="237"/>
      <c r="L180" s="237" t="s">
        <v>318</v>
      </c>
      <c r="M180" s="236" t="s">
        <v>402</v>
      </c>
      <c r="N180" s="236" t="s">
        <v>494</v>
      </c>
      <c r="O180" s="236" t="s">
        <v>404</v>
      </c>
      <c r="P180" s="236" t="s">
        <v>495</v>
      </c>
      <c r="Q180" s="236">
        <v>1</v>
      </c>
      <c r="R180" s="236" t="s">
        <v>1405</v>
      </c>
      <c r="S180" s="236" t="s">
        <v>497</v>
      </c>
      <c r="T180" s="236" t="s">
        <v>573</v>
      </c>
      <c r="U180" s="236" t="s">
        <v>573</v>
      </c>
      <c r="V180" s="236" t="s">
        <v>573</v>
      </c>
      <c r="W180" s="236">
        <v>0</v>
      </c>
      <c r="X180" s="236">
        <v>1500</v>
      </c>
      <c r="Y180" s="241">
        <f t="shared" si="15"/>
        <v>1500</v>
      </c>
      <c r="Z180" s="236" t="s">
        <v>407</v>
      </c>
      <c r="AA180" s="236">
        <v>0</v>
      </c>
      <c r="AB180" s="236">
        <v>0</v>
      </c>
      <c r="AC180" s="236"/>
      <c r="AD180" s="236"/>
      <c r="AE180" s="236"/>
      <c r="AF180" s="243">
        <f t="shared" si="12"/>
        <v>0</v>
      </c>
      <c r="AG180" s="236"/>
      <c r="AH180" s="236"/>
      <c r="AI180" s="212">
        <f t="shared" si="13"/>
        <v>0</v>
      </c>
      <c r="AJ180" s="240">
        <f t="shared" si="16"/>
        <v>0</v>
      </c>
      <c r="AK180" s="240">
        <f t="shared" si="16"/>
        <v>0</v>
      </c>
      <c r="AL180" s="212">
        <f t="shared" si="14"/>
        <v>0</v>
      </c>
      <c r="AM180" s="236"/>
      <c r="AN180" s="236"/>
      <c r="AO180" s="236"/>
      <c r="AP180" s="236" t="s">
        <v>501</v>
      </c>
      <c r="AQ180" s="249" t="s">
        <v>502</v>
      </c>
    </row>
    <row r="181" spans="1:43" ht="30.75" customHeight="1" x14ac:dyDescent="0.15">
      <c r="A181" s="235" t="s">
        <v>1121</v>
      </c>
      <c r="B181" s="235" t="s">
        <v>1122</v>
      </c>
      <c r="C181" s="235" t="s">
        <v>1212</v>
      </c>
      <c r="D181" s="236" t="s">
        <v>1404</v>
      </c>
      <c r="E181" s="236" t="s">
        <v>240</v>
      </c>
      <c r="F181" s="237" t="s">
        <v>240</v>
      </c>
      <c r="G181" s="237"/>
      <c r="H181" s="237"/>
      <c r="I181" s="237"/>
      <c r="J181" s="237"/>
      <c r="K181" s="237"/>
      <c r="L181" s="237" t="s">
        <v>318</v>
      </c>
      <c r="M181" s="236" t="s">
        <v>402</v>
      </c>
      <c r="N181" s="236" t="s">
        <v>494</v>
      </c>
      <c r="O181" s="236" t="s">
        <v>404</v>
      </c>
      <c r="P181" s="236" t="s">
        <v>495</v>
      </c>
      <c r="Q181" s="236">
        <v>1</v>
      </c>
      <c r="R181" s="236" t="s">
        <v>1406</v>
      </c>
      <c r="S181" s="236" t="s">
        <v>497</v>
      </c>
      <c r="T181" s="236" t="s">
        <v>573</v>
      </c>
      <c r="U181" s="236" t="s">
        <v>573</v>
      </c>
      <c r="V181" s="236" t="s">
        <v>842</v>
      </c>
      <c r="W181" s="236">
        <v>0</v>
      </c>
      <c r="X181" s="236">
        <v>1500</v>
      </c>
      <c r="Y181" s="241">
        <f t="shared" si="15"/>
        <v>1500</v>
      </c>
      <c r="Z181" s="236" t="s">
        <v>407</v>
      </c>
      <c r="AA181" s="236">
        <v>0</v>
      </c>
      <c r="AB181" s="236">
        <v>0</v>
      </c>
      <c r="AC181" s="236"/>
      <c r="AD181" s="236"/>
      <c r="AE181" s="236"/>
      <c r="AF181" s="243">
        <f t="shared" si="12"/>
        <v>0</v>
      </c>
      <c r="AG181" s="236"/>
      <c r="AH181" s="236"/>
      <c r="AI181" s="212">
        <f t="shared" si="13"/>
        <v>0</v>
      </c>
      <c r="AJ181" s="240">
        <f t="shared" si="16"/>
        <v>0</v>
      </c>
      <c r="AK181" s="240">
        <f t="shared" si="16"/>
        <v>0</v>
      </c>
      <c r="AL181" s="212">
        <f t="shared" si="14"/>
        <v>0</v>
      </c>
      <c r="AM181" s="236"/>
      <c r="AN181" s="236"/>
      <c r="AO181" s="236"/>
      <c r="AP181" s="236" t="s">
        <v>501</v>
      </c>
      <c r="AQ181" s="249" t="s">
        <v>502</v>
      </c>
    </row>
    <row r="182" spans="1:43" ht="30.75" customHeight="1" x14ac:dyDescent="0.15">
      <c r="A182" s="235" t="s">
        <v>1121</v>
      </c>
      <c r="B182" s="235" t="s">
        <v>1122</v>
      </c>
      <c r="C182" s="235" t="s">
        <v>1200</v>
      </c>
      <c r="D182" s="236" t="s">
        <v>1404</v>
      </c>
      <c r="E182" s="236" t="s">
        <v>240</v>
      </c>
      <c r="F182" s="237" t="s">
        <v>240</v>
      </c>
      <c r="G182" s="237"/>
      <c r="H182" s="237"/>
      <c r="I182" s="237"/>
      <c r="J182" s="237"/>
      <c r="K182" s="237"/>
      <c r="L182" s="237" t="s">
        <v>318</v>
      </c>
      <c r="M182" s="236" t="s">
        <v>402</v>
      </c>
      <c r="N182" s="236" t="s">
        <v>494</v>
      </c>
      <c r="O182" s="236" t="s">
        <v>404</v>
      </c>
      <c r="P182" s="236" t="s">
        <v>495</v>
      </c>
      <c r="Q182" s="236">
        <v>1</v>
      </c>
      <c r="R182" s="236" t="s">
        <v>1407</v>
      </c>
      <c r="S182" s="236" t="s">
        <v>497</v>
      </c>
      <c r="T182" s="236" t="s">
        <v>573</v>
      </c>
      <c r="U182" s="236" t="s">
        <v>573</v>
      </c>
      <c r="V182" s="236" t="s">
        <v>962</v>
      </c>
      <c r="W182" s="236">
        <v>0</v>
      </c>
      <c r="X182" s="236">
        <v>400</v>
      </c>
      <c r="Y182" s="241">
        <f t="shared" si="15"/>
        <v>400</v>
      </c>
      <c r="Z182" s="236" t="s">
        <v>407</v>
      </c>
      <c r="AA182" s="236">
        <v>0</v>
      </c>
      <c r="AB182" s="236">
        <v>0</v>
      </c>
      <c r="AC182" s="236"/>
      <c r="AD182" s="236"/>
      <c r="AE182" s="236"/>
      <c r="AF182" s="243">
        <f t="shared" si="12"/>
        <v>0</v>
      </c>
      <c r="AG182" s="236"/>
      <c r="AH182" s="236"/>
      <c r="AI182" s="212">
        <f t="shared" si="13"/>
        <v>0</v>
      </c>
      <c r="AJ182" s="240">
        <f t="shared" si="16"/>
        <v>0</v>
      </c>
      <c r="AK182" s="240">
        <f t="shared" si="16"/>
        <v>0</v>
      </c>
      <c r="AL182" s="212">
        <f t="shared" si="14"/>
        <v>0</v>
      </c>
      <c r="AM182" s="236"/>
      <c r="AN182" s="236"/>
      <c r="AO182" s="236"/>
      <c r="AP182" s="236" t="s">
        <v>501</v>
      </c>
      <c r="AQ182" s="249" t="s">
        <v>502</v>
      </c>
    </row>
    <row r="183" spans="1:43" ht="30.75" customHeight="1" x14ac:dyDescent="0.15">
      <c r="A183" s="235" t="s">
        <v>1121</v>
      </c>
      <c r="B183" s="235" t="s">
        <v>1122</v>
      </c>
      <c r="C183" s="235" t="s">
        <v>1303</v>
      </c>
      <c r="D183" s="236" t="s">
        <v>1404</v>
      </c>
      <c r="E183" s="236" t="s">
        <v>240</v>
      </c>
      <c r="F183" s="237" t="s">
        <v>240</v>
      </c>
      <c r="G183" s="237"/>
      <c r="H183" s="237"/>
      <c r="I183" s="237"/>
      <c r="J183" s="237"/>
      <c r="K183" s="236" t="s">
        <v>314</v>
      </c>
      <c r="L183" s="237"/>
      <c r="M183" s="236" t="s">
        <v>402</v>
      </c>
      <c r="N183" s="236" t="s">
        <v>494</v>
      </c>
      <c r="O183" s="236" t="s">
        <v>404</v>
      </c>
      <c r="P183" s="236" t="s">
        <v>495</v>
      </c>
      <c r="Q183" s="236">
        <v>1</v>
      </c>
      <c r="R183" s="236" t="s">
        <v>1250</v>
      </c>
      <c r="S183" s="236" t="s">
        <v>497</v>
      </c>
      <c r="T183" s="236" t="s">
        <v>508</v>
      </c>
      <c r="U183" s="236" t="s">
        <v>695</v>
      </c>
      <c r="V183" s="236" t="s">
        <v>639</v>
      </c>
      <c r="W183" s="236">
        <v>0</v>
      </c>
      <c r="X183" s="236">
        <v>3000</v>
      </c>
      <c r="Y183" s="241">
        <f t="shared" si="15"/>
        <v>3000</v>
      </c>
      <c r="Z183" s="236" t="s">
        <v>407</v>
      </c>
      <c r="AA183" s="236">
        <v>0</v>
      </c>
      <c r="AB183" s="236">
        <v>0</v>
      </c>
      <c r="AC183" s="236"/>
      <c r="AD183" s="236"/>
      <c r="AE183" s="236"/>
      <c r="AF183" s="243">
        <f t="shared" si="12"/>
        <v>0</v>
      </c>
      <c r="AG183" s="236"/>
      <c r="AH183" s="236"/>
      <c r="AI183" s="212">
        <f t="shared" si="13"/>
        <v>0</v>
      </c>
      <c r="AJ183" s="240">
        <f t="shared" si="16"/>
        <v>0</v>
      </c>
      <c r="AK183" s="240">
        <f t="shared" si="16"/>
        <v>0</v>
      </c>
      <c r="AL183" s="212">
        <f t="shared" si="14"/>
        <v>0</v>
      </c>
      <c r="AM183" s="236"/>
      <c r="AN183" s="236"/>
      <c r="AO183" s="236"/>
      <c r="AP183" s="236" t="s">
        <v>501</v>
      </c>
      <c r="AQ183" s="249" t="s">
        <v>502</v>
      </c>
    </row>
    <row r="184" spans="1:43" ht="30.75" customHeight="1" x14ac:dyDescent="0.15">
      <c r="A184" s="235" t="s">
        <v>1121</v>
      </c>
      <c r="B184" s="235" t="s">
        <v>1122</v>
      </c>
      <c r="C184" s="235" t="s">
        <v>1139</v>
      </c>
      <c r="D184" s="236" t="s">
        <v>1404</v>
      </c>
      <c r="E184" s="236" t="s">
        <v>240</v>
      </c>
      <c r="F184" s="237" t="s">
        <v>240</v>
      </c>
      <c r="G184" s="237"/>
      <c r="H184" s="237"/>
      <c r="I184" s="237"/>
      <c r="J184" s="237"/>
      <c r="K184" s="236" t="s">
        <v>314</v>
      </c>
      <c r="L184" s="237"/>
      <c r="M184" s="236" t="s">
        <v>402</v>
      </c>
      <c r="N184" s="236" t="s">
        <v>494</v>
      </c>
      <c r="O184" s="236" t="s">
        <v>404</v>
      </c>
      <c r="P184" s="236" t="s">
        <v>495</v>
      </c>
      <c r="Q184" s="236">
        <v>1</v>
      </c>
      <c r="R184" s="236" t="s">
        <v>1408</v>
      </c>
      <c r="S184" s="236" t="s">
        <v>497</v>
      </c>
      <c r="T184" s="236" t="s">
        <v>508</v>
      </c>
      <c r="U184" s="236" t="s">
        <v>509</v>
      </c>
      <c r="V184" s="236" t="s">
        <v>789</v>
      </c>
      <c r="W184" s="236">
        <v>0</v>
      </c>
      <c r="X184" s="236">
        <v>3000</v>
      </c>
      <c r="Y184" s="241">
        <f t="shared" si="15"/>
        <v>3000</v>
      </c>
      <c r="Z184" s="236" t="s">
        <v>407</v>
      </c>
      <c r="AA184" s="236">
        <v>0</v>
      </c>
      <c r="AB184" s="236">
        <v>0</v>
      </c>
      <c r="AC184" s="236"/>
      <c r="AD184" s="236"/>
      <c r="AE184" s="236"/>
      <c r="AF184" s="243">
        <f t="shared" si="12"/>
        <v>0</v>
      </c>
      <c r="AG184" s="236"/>
      <c r="AH184" s="236"/>
      <c r="AI184" s="212">
        <f t="shared" si="13"/>
        <v>0</v>
      </c>
      <c r="AJ184" s="240">
        <f t="shared" si="16"/>
        <v>0</v>
      </c>
      <c r="AK184" s="240">
        <f t="shared" si="16"/>
        <v>0</v>
      </c>
      <c r="AL184" s="212">
        <f t="shared" si="14"/>
        <v>0</v>
      </c>
      <c r="AM184" s="236"/>
      <c r="AN184" s="236"/>
      <c r="AO184" s="236"/>
      <c r="AP184" s="236" t="s">
        <v>501</v>
      </c>
      <c r="AQ184" s="249" t="s">
        <v>502</v>
      </c>
    </row>
    <row r="185" spans="1:43" ht="30.75" customHeight="1" x14ac:dyDescent="0.15">
      <c r="A185" s="235" t="s">
        <v>1121</v>
      </c>
      <c r="B185" s="235" t="s">
        <v>1122</v>
      </c>
      <c r="C185" s="235" t="s">
        <v>1179</v>
      </c>
      <c r="D185" s="236" t="s">
        <v>1404</v>
      </c>
      <c r="E185" s="236" t="s">
        <v>240</v>
      </c>
      <c r="F185" s="237" t="s">
        <v>240</v>
      </c>
      <c r="G185" s="237"/>
      <c r="H185" s="237"/>
      <c r="I185" s="237"/>
      <c r="J185" s="237"/>
      <c r="K185" s="236" t="s">
        <v>314</v>
      </c>
      <c r="L185" s="237"/>
      <c r="M185" s="236" t="s">
        <v>402</v>
      </c>
      <c r="N185" s="236" t="s">
        <v>494</v>
      </c>
      <c r="O185" s="236" t="s">
        <v>404</v>
      </c>
      <c r="P185" s="236" t="s">
        <v>495</v>
      </c>
      <c r="Q185" s="236">
        <v>1</v>
      </c>
      <c r="R185" s="236" t="s">
        <v>1409</v>
      </c>
      <c r="S185" s="236" t="s">
        <v>497</v>
      </c>
      <c r="T185" s="236" t="s">
        <v>508</v>
      </c>
      <c r="U185" s="236" t="s">
        <v>509</v>
      </c>
      <c r="V185" s="236" t="s">
        <v>761</v>
      </c>
      <c r="W185" s="236">
        <v>0</v>
      </c>
      <c r="X185" s="236">
        <v>1500</v>
      </c>
      <c r="Y185" s="241">
        <f t="shared" si="15"/>
        <v>1500</v>
      </c>
      <c r="Z185" s="236" t="s">
        <v>407</v>
      </c>
      <c r="AA185" s="236">
        <v>0</v>
      </c>
      <c r="AB185" s="236">
        <v>0</v>
      </c>
      <c r="AC185" s="236"/>
      <c r="AD185" s="236"/>
      <c r="AE185" s="236"/>
      <c r="AF185" s="243">
        <f t="shared" si="12"/>
        <v>0</v>
      </c>
      <c r="AG185" s="236"/>
      <c r="AH185" s="236"/>
      <c r="AI185" s="212">
        <f t="shared" si="13"/>
        <v>0</v>
      </c>
      <c r="AJ185" s="240">
        <f t="shared" si="16"/>
        <v>0</v>
      </c>
      <c r="AK185" s="240">
        <f t="shared" si="16"/>
        <v>0</v>
      </c>
      <c r="AL185" s="212">
        <f t="shared" si="14"/>
        <v>0</v>
      </c>
      <c r="AM185" s="236"/>
      <c r="AN185" s="236"/>
      <c r="AO185" s="236"/>
      <c r="AP185" s="236" t="s">
        <v>501</v>
      </c>
      <c r="AQ185" s="249" t="s">
        <v>502</v>
      </c>
    </row>
    <row r="186" spans="1:43" ht="30.75" customHeight="1" x14ac:dyDescent="0.15">
      <c r="A186" s="235" t="s">
        <v>1121</v>
      </c>
      <c r="B186" s="235" t="s">
        <v>1122</v>
      </c>
      <c r="C186" s="235" t="s">
        <v>1162</v>
      </c>
      <c r="D186" s="236" t="s">
        <v>1404</v>
      </c>
      <c r="E186" s="236" t="s">
        <v>240</v>
      </c>
      <c r="F186" s="237" t="s">
        <v>240</v>
      </c>
      <c r="G186" s="237"/>
      <c r="H186" s="237"/>
      <c r="I186" s="237"/>
      <c r="J186" s="237"/>
      <c r="K186" s="237"/>
      <c r="L186" s="237"/>
      <c r="M186" s="236" t="s">
        <v>402</v>
      </c>
      <c r="N186" s="236" t="s">
        <v>494</v>
      </c>
      <c r="O186" s="236" t="s">
        <v>404</v>
      </c>
      <c r="P186" s="236" t="s">
        <v>495</v>
      </c>
      <c r="Q186" s="236">
        <v>1</v>
      </c>
      <c r="R186" s="236" t="s">
        <v>1410</v>
      </c>
      <c r="S186" s="236" t="s">
        <v>497</v>
      </c>
      <c r="T186" s="236" t="s">
        <v>508</v>
      </c>
      <c r="U186" s="236" t="s">
        <v>509</v>
      </c>
      <c r="V186" s="236" t="s">
        <v>510</v>
      </c>
      <c r="W186" s="236">
        <v>0</v>
      </c>
      <c r="X186" s="236">
        <v>3500</v>
      </c>
      <c r="Y186" s="241">
        <f t="shared" si="15"/>
        <v>3500</v>
      </c>
      <c r="Z186" s="236" t="s">
        <v>407</v>
      </c>
      <c r="AA186" s="236">
        <v>0</v>
      </c>
      <c r="AB186" s="236">
        <v>0</v>
      </c>
      <c r="AC186" s="236"/>
      <c r="AD186" s="236"/>
      <c r="AE186" s="236"/>
      <c r="AF186" s="243">
        <f t="shared" si="12"/>
        <v>0</v>
      </c>
      <c r="AG186" s="236"/>
      <c r="AH186" s="236"/>
      <c r="AI186" s="212">
        <f t="shared" si="13"/>
        <v>0</v>
      </c>
      <c r="AJ186" s="240">
        <f t="shared" si="16"/>
        <v>0</v>
      </c>
      <c r="AK186" s="240">
        <f t="shared" si="16"/>
        <v>0</v>
      </c>
      <c r="AL186" s="212">
        <f t="shared" si="14"/>
        <v>0</v>
      </c>
      <c r="AM186" s="236"/>
      <c r="AN186" s="236"/>
      <c r="AO186" s="236"/>
      <c r="AP186" s="236" t="s">
        <v>501</v>
      </c>
      <c r="AQ186" s="249" t="s">
        <v>502</v>
      </c>
    </row>
    <row r="187" spans="1:43" ht="30.75" customHeight="1" x14ac:dyDescent="0.15">
      <c r="A187" s="235" t="s">
        <v>1121</v>
      </c>
      <c r="B187" s="235" t="s">
        <v>1122</v>
      </c>
      <c r="C187" s="235" t="s">
        <v>1224</v>
      </c>
      <c r="D187" s="236" t="s">
        <v>1404</v>
      </c>
      <c r="E187" s="236" t="s">
        <v>240</v>
      </c>
      <c r="F187" s="237" t="s">
        <v>240</v>
      </c>
      <c r="G187" s="237"/>
      <c r="H187" s="237"/>
      <c r="I187" s="237"/>
      <c r="J187" s="237"/>
      <c r="K187" s="236" t="s">
        <v>314</v>
      </c>
      <c r="L187" s="237"/>
      <c r="M187" s="236" t="s">
        <v>402</v>
      </c>
      <c r="N187" s="236" t="s">
        <v>494</v>
      </c>
      <c r="O187" s="236" t="s">
        <v>404</v>
      </c>
      <c r="P187" s="236" t="s">
        <v>495</v>
      </c>
      <c r="Q187" s="236">
        <v>1</v>
      </c>
      <c r="R187" s="236" t="s">
        <v>1411</v>
      </c>
      <c r="S187" s="236" t="s">
        <v>497</v>
      </c>
      <c r="T187" s="236" t="s">
        <v>508</v>
      </c>
      <c r="U187" s="236" t="s">
        <v>509</v>
      </c>
      <c r="V187" s="236" t="s">
        <v>809</v>
      </c>
      <c r="W187" s="236">
        <v>0</v>
      </c>
      <c r="X187" s="236">
        <v>2000</v>
      </c>
      <c r="Y187" s="241">
        <f t="shared" si="15"/>
        <v>2000</v>
      </c>
      <c r="Z187" s="236" t="s">
        <v>407</v>
      </c>
      <c r="AA187" s="236">
        <v>0</v>
      </c>
      <c r="AB187" s="236">
        <v>0</v>
      </c>
      <c r="AC187" s="236"/>
      <c r="AD187" s="236"/>
      <c r="AE187" s="236"/>
      <c r="AF187" s="243">
        <f t="shared" si="12"/>
        <v>0</v>
      </c>
      <c r="AG187" s="236"/>
      <c r="AH187" s="236"/>
      <c r="AI187" s="212">
        <f t="shared" si="13"/>
        <v>0</v>
      </c>
      <c r="AJ187" s="240">
        <f t="shared" si="16"/>
        <v>0</v>
      </c>
      <c r="AK187" s="240">
        <f t="shared" si="16"/>
        <v>0</v>
      </c>
      <c r="AL187" s="212">
        <f t="shared" si="14"/>
        <v>0</v>
      </c>
      <c r="AM187" s="236"/>
      <c r="AN187" s="236"/>
      <c r="AO187" s="236"/>
      <c r="AP187" s="236" t="s">
        <v>501</v>
      </c>
      <c r="AQ187" s="249" t="s">
        <v>502</v>
      </c>
    </row>
    <row r="188" spans="1:43" ht="30.75" customHeight="1" x14ac:dyDescent="0.15">
      <c r="A188" s="235" t="s">
        <v>1121</v>
      </c>
      <c r="B188" s="235" t="s">
        <v>1122</v>
      </c>
      <c r="C188" s="235" t="s">
        <v>1238</v>
      </c>
      <c r="D188" s="236" t="s">
        <v>1404</v>
      </c>
      <c r="E188" s="236" t="s">
        <v>240</v>
      </c>
      <c r="F188" s="237" t="s">
        <v>240</v>
      </c>
      <c r="G188" s="237"/>
      <c r="H188" s="237"/>
      <c r="I188" s="237"/>
      <c r="J188" s="237"/>
      <c r="K188" s="236" t="s">
        <v>314</v>
      </c>
      <c r="L188" s="237"/>
      <c r="M188" s="236" t="s">
        <v>402</v>
      </c>
      <c r="N188" s="236" t="s">
        <v>494</v>
      </c>
      <c r="O188" s="236" t="s">
        <v>404</v>
      </c>
      <c r="P188" s="236" t="s">
        <v>495</v>
      </c>
      <c r="Q188" s="236">
        <v>1</v>
      </c>
      <c r="R188" s="236" t="s">
        <v>1412</v>
      </c>
      <c r="S188" s="236" t="s">
        <v>497</v>
      </c>
      <c r="T188" s="236" t="s">
        <v>508</v>
      </c>
      <c r="U188" s="236" t="s">
        <v>719</v>
      </c>
      <c r="V188" s="236" t="s">
        <v>719</v>
      </c>
      <c r="W188" s="236">
        <v>0</v>
      </c>
      <c r="X188" s="236">
        <v>2500</v>
      </c>
      <c r="Y188" s="241">
        <f>SUM(W188:X188)</f>
        <v>2500</v>
      </c>
      <c r="Z188" s="236" t="s">
        <v>407</v>
      </c>
      <c r="AA188" s="236">
        <v>0</v>
      </c>
      <c r="AB188" s="236">
        <v>0</v>
      </c>
      <c r="AC188" s="236"/>
      <c r="AD188" s="236"/>
      <c r="AE188" s="236"/>
      <c r="AF188" s="243">
        <f t="shared" si="12"/>
        <v>0</v>
      </c>
      <c r="AG188" s="236"/>
      <c r="AH188" s="236"/>
      <c r="AI188" s="212">
        <f t="shared" si="13"/>
        <v>0</v>
      </c>
      <c r="AJ188" s="240">
        <f t="shared" si="16"/>
        <v>0</v>
      </c>
      <c r="AK188" s="240">
        <f t="shared" si="16"/>
        <v>0</v>
      </c>
      <c r="AL188" s="212">
        <f t="shared" si="14"/>
        <v>0</v>
      </c>
      <c r="AM188" s="236"/>
      <c r="AN188" s="236"/>
      <c r="AO188" s="236"/>
      <c r="AP188" s="236" t="s">
        <v>501</v>
      </c>
      <c r="AQ188" s="249" t="s">
        <v>502</v>
      </c>
    </row>
    <row r="189" spans="1:43" ht="30.75" customHeight="1" x14ac:dyDescent="0.15">
      <c r="A189" s="235" t="s">
        <v>1121</v>
      </c>
      <c r="B189" s="235" t="s">
        <v>1122</v>
      </c>
      <c r="C189" s="235" t="s">
        <v>1277</v>
      </c>
      <c r="D189" s="236" t="s">
        <v>1404</v>
      </c>
      <c r="E189" s="236" t="s">
        <v>240</v>
      </c>
      <c r="F189" s="237" t="s">
        <v>240</v>
      </c>
      <c r="G189" s="237"/>
      <c r="H189" s="237"/>
      <c r="I189" s="237"/>
      <c r="J189" s="237"/>
      <c r="K189" s="236" t="s">
        <v>314</v>
      </c>
      <c r="L189" s="237"/>
      <c r="M189" s="236" t="s">
        <v>402</v>
      </c>
      <c r="N189" s="236" t="s">
        <v>494</v>
      </c>
      <c r="O189" s="236" t="s">
        <v>404</v>
      </c>
      <c r="P189" s="236" t="s">
        <v>495</v>
      </c>
      <c r="Q189" s="236">
        <v>1</v>
      </c>
      <c r="R189" s="236" t="s">
        <v>1413</v>
      </c>
      <c r="S189" s="236" t="s">
        <v>497</v>
      </c>
      <c r="T189" s="236" t="s">
        <v>508</v>
      </c>
      <c r="U189" s="236" t="s">
        <v>700</v>
      </c>
      <c r="V189" s="236" t="s">
        <v>700</v>
      </c>
      <c r="W189" s="236">
        <v>0</v>
      </c>
      <c r="X189" s="236">
        <v>1500</v>
      </c>
      <c r="Y189" s="241">
        <f t="shared" ref="Y189:Y252" si="17">SUM(W189:X189)</f>
        <v>1500</v>
      </c>
      <c r="Z189" s="236" t="s">
        <v>407</v>
      </c>
      <c r="AA189" s="236">
        <v>0</v>
      </c>
      <c r="AB189" s="236">
        <v>0</v>
      </c>
      <c r="AC189" s="236"/>
      <c r="AD189" s="236"/>
      <c r="AE189" s="236"/>
      <c r="AF189" s="243">
        <f t="shared" si="12"/>
        <v>0</v>
      </c>
      <c r="AG189" s="236"/>
      <c r="AH189" s="236"/>
      <c r="AI189" s="212">
        <f t="shared" si="13"/>
        <v>0</v>
      </c>
      <c r="AJ189" s="240">
        <f t="shared" si="16"/>
        <v>0</v>
      </c>
      <c r="AK189" s="240">
        <f t="shared" si="16"/>
        <v>0</v>
      </c>
      <c r="AL189" s="212">
        <f t="shared" si="14"/>
        <v>0</v>
      </c>
      <c r="AM189" s="236"/>
      <c r="AN189" s="236"/>
      <c r="AO189" s="236"/>
      <c r="AP189" s="236" t="s">
        <v>501</v>
      </c>
      <c r="AQ189" s="249" t="s">
        <v>502</v>
      </c>
    </row>
    <row r="190" spans="1:43" ht="30.75" customHeight="1" x14ac:dyDescent="0.15">
      <c r="A190" s="235" t="s">
        <v>1121</v>
      </c>
      <c r="B190" s="235" t="s">
        <v>1122</v>
      </c>
      <c r="C190" s="235" t="s">
        <v>1215</v>
      </c>
      <c r="D190" s="236" t="s">
        <v>1414</v>
      </c>
      <c r="E190" s="236" t="s">
        <v>240</v>
      </c>
      <c r="F190" s="237" t="s">
        <v>240</v>
      </c>
      <c r="G190" s="237"/>
      <c r="H190" s="237"/>
      <c r="I190" s="237"/>
      <c r="J190" s="237"/>
      <c r="K190" s="237"/>
      <c r="L190" s="237" t="s">
        <v>318</v>
      </c>
      <c r="M190" s="236" t="s">
        <v>402</v>
      </c>
      <c r="N190" s="236" t="s">
        <v>494</v>
      </c>
      <c r="O190" s="236" t="s">
        <v>404</v>
      </c>
      <c r="P190" s="236" t="s">
        <v>495</v>
      </c>
      <c r="Q190" s="236">
        <v>3</v>
      </c>
      <c r="R190" s="236" t="s">
        <v>1194</v>
      </c>
      <c r="S190" s="236" t="s">
        <v>497</v>
      </c>
      <c r="T190" s="236" t="s">
        <v>573</v>
      </c>
      <c r="U190" s="236" t="s">
        <v>573</v>
      </c>
      <c r="V190" s="236" t="s">
        <v>573</v>
      </c>
      <c r="W190" s="236">
        <v>0</v>
      </c>
      <c r="X190" s="236">
        <v>160</v>
      </c>
      <c r="Y190" s="241">
        <f t="shared" si="17"/>
        <v>160</v>
      </c>
      <c r="Z190" s="236" t="s">
        <v>407</v>
      </c>
      <c r="AA190" s="236">
        <v>0</v>
      </c>
      <c r="AB190" s="236">
        <v>0</v>
      </c>
      <c r="AC190" s="236"/>
      <c r="AD190" s="236"/>
      <c r="AE190" s="236"/>
      <c r="AF190" s="243">
        <f t="shared" si="12"/>
        <v>0</v>
      </c>
      <c r="AG190" s="236"/>
      <c r="AH190" s="236"/>
      <c r="AI190" s="212">
        <f t="shared" si="13"/>
        <v>0</v>
      </c>
      <c r="AJ190" s="240">
        <f t="shared" si="16"/>
        <v>0</v>
      </c>
      <c r="AK190" s="240">
        <f t="shared" si="16"/>
        <v>0</v>
      </c>
      <c r="AL190" s="212">
        <f t="shared" si="14"/>
        <v>0</v>
      </c>
      <c r="AM190" s="236"/>
      <c r="AN190" s="236"/>
      <c r="AO190" s="236"/>
      <c r="AP190" s="236" t="s">
        <v>501</v>
      </c>
      <c r="AQ190" s="249" t="s">
        <v>502</v>
      </c>
    </row>
    <row r="191" spans="1:43" ht="30.75" customHeight="1" x14ac:dyDescent="0.15">
      <c r="A191" s="235" t="s">
        <v>1121</v>
      </c>
      <c r="B191" s="235" t="s">
        <v>1122</v>
      </c>
      <c r="C191" s="235" t="s">
        <v>1215</v>
      </c>
      <c r="D191" s="236" t="s">
        <v>1415</v>
      </c>
      <c r="E191" s="236" t="s">
        <v>249</v>
      </c>
      <c r="F191" s="236"/>
      <c r="G191" s="236" t="s">
        <v>249</v>
      </c>
      <c r="H191" s="236"/>
      <c r="I191" s="236"/>
      <c r="J191" s="236"/>
      <c r="K191" s="236" t="s">
        <v>314</v>
      </c>
      <c r="L191" s="236"/>
      <c r="M191" s="236" t="s">
        <v>506</v>
      </c>
      <c r="N191" s="236" t="s">
        <v>494</v>
      </c>
      <c r="O191" s="236" t="s">
        <v>404</v>
      </c>
      <c r="P191" s="236" t="s">
        <v>578</v>
      </c>
      <c r="Q191" s="236">
        <v>3</v>
      </c>
      <c r="R191" s="236" t="s">
        <v>1312</v>
      </c>
      <c r="S191" s="236" t="s">
        <v>497</v>
      </c>
      <c r="T191" s="236" t="s">
        <v>508</v>
      </c>
      <c r="U191" s="236" t="s">
        <v>509</v>
      </c>
      <c r="V191" s="236" t="s">
        <v>509</v>
      </c>
      <c r="W191" s="236">
        <v>1129</v>
      </c>
      <c r="X191" s="236">
        <v>65</v>
      </c>
      <c r="Y191" s="241">
        <f t="shared" si="17"/>
        <v>1194</v>
      </c>
      <c r="Z191" s="236" t="s">
        <v>407</v>
      </c>
      <c r="AA191" s="236">
        <v>0</v>
      </c>
      <c r="AB191" s="236">
        <v>0</v>
      </c>
      <c r="AC191" s="236"/>
      <c r="AD191" s="236"/>
      <c r="AE191" s="236"/>
      <c r="AF191" s="243">
        <f t="shared" si="12"/>
        <v>0</v>
      </c>
      <c r="AG191" s="236"/>
      <c r="AH191" s="236"/>
      <c r="AI191" s="212">
        <f t="shared" si="13"/>
        <v>0</v>
      </c>
      <c r="AJ191" s="240">
        <f t="shared" si="16"/>
        <v>0</v>
      </c>
      <c r="AK191" s="240">
        <f t="shared" si="16"/>
        <v>0</v>
      </c>
      <c r="AL191" s="212">
        <f t="shared" si="14"/>
        <v>0</v>
      </c>
      <c r="AM191" s="236"/>
      <c r="AN191" s="236"/>
      <c r="AO191" s="236"/>
      <c r="AP191" s="236" t="s">
        <v>511</v>
      </c>
      <c r="AQ191" s="249" t="s">
        <v>512</v>
      </c>
    </row>
    <row r="192" spans="1:43" ht="30.75" customHeight="1" x14ac:dyDescent="0.15">
      <c r="A192" s="235" t="s">
        <v>1121</v>
      </c>
      <c r="B192" s="235" t="s">
        <v>1122</v>
      </c>
      <c r="C192" s="235" t="s">
        <v>1203</v>
      </c>
      <c r="D192" s="236" t="s">
        <v>1416</v>
      </c>
      <c r="E192" s="236" t="s">
        <v>299</v>
      </c>
      <c r="F192" s="236"/>
      <c r="G192" s="236"/>
      <c r="H192" s="236"/>
      <c r="I192" s="236"/>
      <c r="J192" s="236" t="s">
        <v>299</v>
      </c>
      <c r="K192" s="236" t="s">
        <v>314</v>
      </c>
      <c r="L192" s="236"/>
      <c r="M192" s="236" t="s">
        <v>402</v>
      </c>
      <c r="N192" s="236" t="s">
        <v>494</v>
      </c>
      <c r="O192" s="236" t="s">
        <v>577</v>
      </c>
      <c r="P192" s="236" t="s">
        <v>495</v>
      </c>
      <c r="Q192" s="236">
        <v>1</v>
      </c>
      <c r="R192" s="236" t="s">
        <v>540</v>
      </c>
      <c r="S192" s="236" t="s">
        <v>497</v>
      </c>
      <c r="T192" s="236" t="s">
        <v>508</v>
      </c>
      <c r="U192" s="236" t="s">
        <v>509</v>
      </c>
      <c r="V192" s="236" t="s">
        <v>509</v>
      </c>
      <c r="W192" s="236">
        <v>0</v>
      </c>
      <c r="X192" s="236">
        <v>50</v>
      </c>
      <c r="Y192" s="241">
        <f t="shared" si="17"/>
        <v>50</v>
      </c>
      <c r="Z192" s="236" t="s">
        <v>407</v>
      </c>
      <c r="AA192" s="236">
        <v>0</v>
      </c>
      <c r="AB192" s="236">
        <v>0</v>
      </c>
      <c r="AC192" s="236"/>
      <c r="AD192" s="236"/>
      <c r="AE192" s="236"/>
      <c r="AF192" s="243">
        <f t="shared" si="12"/>
        <v>0</v>
      </c>
      <c r="AG192" s="236"/>
      <c r="AH192" s="236"/>
      <c r="AI192" s="212">
        <f t="shared" si="13"/>
        <v>0</v>
      </c>
      <c r="AJ192" s="240">
        <f t="shared" si="16"/>
        <v>0</v>
      </c>
      <c r="AK192" s="240">
        <f t="shared" si="16"/>
        <v>0</v>
      </c>
      <c r="AL192" s="212">
        <f t="shared" si="14"/>
        <v>0</v>
      </c>
      <c r="AM192" s="236"/>
      <c r="AN192" s="236"/>
      <c r="AO192" s="236"/>
      <c r="AP192" s="236" t="s">
        <v>563</v>
      </c>
      <c r="AQ192" s="249" t="s">
        <v>598</v>
      </c>
    </row>
    <row r="193" spans="1:43" ht="30.75" customHeight="1" x14ac:dyDescent="0.15">
      <c r="A193" s="235" t="s">
        <v>1121</v>
      </c>
      <c r="B193" s="235" t="s">
        <v>1122</v>
      </c>
      <c r="C193" s="235" t="s">
        <v>1288</v>
      </c>
      <c r="D193" s="236" t="s">
        <v>1417</v>
      </c>
      <c r="E193" s="236" t="s">
        <v>299</v>
      </c>
      <c r="F193" s="236"/>
      <c r="G193" s="236"/>
      <c r="H193" s="236"/>
      <c r="I193" s="236"/>
      <c r="J193" s="236" t="s">
        <v>299</v>
      </c>
      <c r="K193" s="236" t="s">
        <v>314</v>
      </c>
      <c r="L193" s="236"/>
      <c r="M193" s="236" t="s">
        <v>402</v>
      </c>
      <c r="N193" s="236" t="s">
        <v>494</v>
      </c>
      <c r="O193" s="236" t="s">
        <v>664</v>
      </c>
      <c r="P193" s="236" t="s">
        <v>610</v>
      </c>
      <c r="Q193" s="236">
        <v>1</v>
      </c>
      <c r="R193" s="236" t="s">
        <v>540</v>
      </c>
      <c r="S193" s="236" t="s">
        <v>497</v>
      </c>
      <c r="T193" s="236" t="s">
        <v>508</v>
      </c>
      <c r="U193" s="236" t="s">
        <v>509</v>
      </c>
      <c r="V193" s="236" t="s">
        <v>509</v>
      </c>
      <c r="W193" s="236">
        <v>0</v>
      </c>
      <c r="X193" s="236">
        <v>20</v>
      </c>
      <c r="Y193" s="241">
        <f t="shared" si="17"/>
        <v>20</v>
      </c>
      <c r="Z193" s="236" t="s">
        <v>407</v>
      </c>
      <c r="AA193" s="236">
        <v>0</v>
      </c>
      <c r="AB193" s="236">
        <v>0</v>
      </c>
      <c r="AC193" s="236"/>
      <c r="AD193" s="236"/>
      <c r="AE193" s="236"/>
      <c r="AF193" s="243">
        <f t="shared" si="12"/>
        <v>0</v>
      </c>
      <c r="AG193" s="236"/>
      <c r="AH193" s="236"/>
      <c r="AI193" s="212">
        <f t="shared" si="13"/>
        <v>0</v>
      </c>
      <c r="AJ193" s="240">
        <f t="shared" si="16"/>
        <v>0</v>
      </c>
      <c r="AK193" s="240">
        <f t="shared" si="16"/>
        <v>0</v>
      </c>
      <c r="AL193" s="212">
        <f t="shared" si="14"/>
        <v>0</v>
      </c>
      <c r="AM193" s="236"/>
      <c r="AN193" s="236"/>
      <c r="AO193" s="236"/>
      <c r="AP193" s="236" t="s">
        <v>563</v>
      </c>
      <c r="AQ193" s="249" t="s">
        <v>598</v>
      </c>
    </row>
    <row r="194" spans="1:43" ht="30.75" customHeight="1" x14ac:dyDescent="0.15">
      <c r="A194" s="235" t="s">
        <v>1121</v>
      </c>
      <c r="B194" s="235" t="s">
        <v>1122</v>
      </c>
      <c r="C194" s="235" t="s">
        <v>1154</v>
      </c>
      <c r="D194" s="236" t="s">
        <v>1418</v>
      </c>
      <c r="E194" s="236" t="s">
        <v>249</v>
      </c>
      <c r="F194" s="236"/>
      <c r="G194" s="236" t="s">
        <v>249</v>
      </c>
      <c r="H194" s="236"/>
      <c r="I194" s="236"/>
      <c r="J194" s="236"/>
      <c r="K194" s="236" t="s">
        <v>314</v>
      </c>
      <c r="L194" s="236"/>
      <c r="M194" s="236" t="s">
        <v>506</v>
      </c>
      <c r="N194" s="236" t="s">
        <v>494</v>
      </c>
      <c r="O194" s="236" t="s">
        <v>404</v>
      </c>
      <c r="P194" s="236" t="s">
        <v>495</v>
      </c>
      <c r="Q194" s="236">
        <v>3</v>
      </c>
      <c r="R194" s="236" t="s">
        <v>1263</v>
      </c>
      <c r="S194" s="236" t="s">
        <v>497</v>
      </c>
      <c r="T194" s="236" t="s">
        <v>508</v>
      </c>
      <c r="U194" s="236" t="s">
        <v>509</v>
      </c>
      <c r="V194" s="236" t="s">
        <v>857</v>
      </c>
      <c r="W194" s="236">
        <v>453</v>
      </c>
      <c r="X194" s="236">
        <v>153</v>
      </c>
      <c r="Y194" s="241">
        <f t="shared" si="17"/>
        <v>606</v>
      </c>
      <c r="Z194" s="236" t="s">
        <v>515</v>
      </c>
      <c r="AA194" s="236">
        <v>1</v>
      </c>
      <c r="AB194" s="236">
        <v>63</v>
      </c>
      <c r="AC194" s="236"/>
      <c r="AD194" s="236"/>
      <c r="AE194" s="236"/>
      <c r="AF194" s="243">
        <f t="shared" si="12"/>
        <v>0</v>
      </c>
      <c r="AG194" s="236"/>
      <c r="AH194" s="236"/>
      <c r="AI194" s="212">
        <f t="shared" si="13"/>
        <v>0</v>
      </c>
      <c r="AJ194" s="240">
        <f t="shared" si="16"/>
        <v>0</v>
      </c>
      <c r="AK194" s="240">
        <f t="shared" si="16"/>
        <v>0</v>
      </c>
      <c r="AL194" s="212">
        <f t="shared" si="14"/>
        <v>0</v>
      </c>
      <c r="AM194" s="236"/>
      <c r="AN194" s="236"/>
      <c r="AO194" s="236"/>
      <c r="AP194" s="236" t="s">
        <v>511</v>
      </c>
      <c r="AQ194" s="249" t="s">
        <v>512</v>
      </c>
    </row>
    <row r="195" spans="1:43" ht="30.75" customHeight="1" x14ac:dyDescent="0.15">
      <c r="A195" s="235" t="s">
        <v>1121</v>
      </c>
      <c r="B195" s="235" t="s">
        <v>1122</v>
      </c>
      <c r="C195" s="235" t="s">
        <v>1224</v>
      </c>
      <c r="D195" s="236" t="s">
        <v>1419</v>
      </c>
      <c r="E195" s="236" t="s">
        <v>249</v>
      </c>
      <c r="F195" s="236"/>
      <c r="G195" s="236" t="s">
        <v>249</v>
      </c>
      <c r="H195" s="236"/>
      <c r="I195" s="236"/>
      <c r="J195" s="236"/>
      <c r="K195" s="236" t="s">
        <v>314</v>
      </c>
      <c r="L195" s="236"/>
      <c r="M195" s="236" t="s">
        <v>506</v>
      </c>
      <c r="N195" s="236" t="s">
        <v>494</v>
      </c>
      <c r="O195" s="236" t="s">
        <v>404</v>
      </c>
      <c r="P195" s="236" t="s">
        <v>578</v>
      </c>
      <c r="Q195" s="236">
        <v>1</v>
      </c>
      <c r="R195" s="236" t="s">
        <v>540</v>
      </c>
      <c r="S195" s="236" t="s">
        <v>497</v>
      </c>
      <c r="T195" s="236" t="s">
        <v>508</v>
      </c>
      <c r="U195" s="236" t="s">
        <v>509</v>
      </c>
      <c r="V195" s="236" t="s">
        <v>509</v>
      </c>
      <c r="W195" s="236">
        <v>126</v>
      </c>
      <c r="X195" s="236">
        <v>23</v>
      </c>
      <c r="Y195" s="241">
        <f t="shared" si="17"/>
        <v>149</v>
      </c>
      <c r="Z195" s="236" t="s">
        <v>407</v>
      </c>
      <c r="AA195" s="236">
        <v>0</v>
      </c>
      <c r="AB195" s="236">
        <v>0</v>
      </c>
      <c r="AC195" s="236"/>
      <c r="AD195" s="236"/>
      <c r="AE195" s="236"/>
      <c r="AF195" s="243">
        <f t="shared" si="12"/>
        <v>0</v>
      </c>
      <c r="AG195" s="236"/>
      <c r="AH195" s="236"/>
      <c r="AI195" s="212">
        <f t="shared" si="13"/>
        <v>0</v>
      </c>
      <c r="AJ195" s="240">
        <f t="shared" ref="AJ195:AK256" si="18">AD195+AG195</f>
        <v>0</v>
      </c>
      <c r="AK195" s="240">
        <f t="shared" si="18"/>
        <v>0</v>
      </c>
      <c r="AL195" s="212">
        <f t="shared" si="14"/>
        <v>0</v>
      </c>
      <c r="AM195" s="236"/>
      <c r="AN195" s="236"/>
      <c r="AO195" s="236"/>
      <c r="AP195" s="236" t="s">
        <v>511</v>
      </c>
      <c r="AQ195" s="249" t="s">
        <v>512</v>
      </c>
    </row>
    <row r="196" spans="1:43" ht="30.75" customHeight="1" x14ac:dyDescent="0.15">
      <c r="A196" s="235" t="s">
        <v>1121</v>
      </c>
      <c r="B196" s="235" t="s">
        <v>1122</v>
      </c>
      <c r="C196" s="235" t="s">
        <v>1241</v>
      </c>
      <c r="D196" s="236" t="s">
        <v>1420</v>
      </c>
      <c r="E196" s="236" t="s">
        <v>249</v>
      </c>
      <c r="F196" s="236"/>
      <c r="G196" s="236" t="s">
        <v>249</v>
      </c>
      <c r="H196" s="236"/>
      <c r="I196" s="236"/>
      <c r="J196" s="236"/>
      <c r="K196" s="236" t="s">
        <v>314</v>
      </c>
      <c r="L196" s="236"/>
      <c r="M196" s="236" t="s">
        <v>506</v>
      </c>
      <c r="N196" s="236" t="s">
        <v>494</v>
      </c>
      <c r="O196" s="236" t="s">
        <v>404</v>
      </c>
      <c r="P196" s="236" t="s">
        <v>495</v>
      </c>
      <c r="Q196" s="236">
        <v>3</v>
      </c>
      <c r="R196" s="236" t="s">
        <v>540</v>
      </c>
      <c r="S196" s="236" t="s">
        <v>497</v>
      </c>
      <c r="T196" s="236" t="s">
        <v>508</v>
      </c>
      <c r="U196" s="236" t="s">
        <v>509</v>
      </c>
      <c r="V196" s="236" t="s">
        <v>509</v>
      </c>
      <c r="W196" s="236">
        <v>245</v>
      </c>
      <c r="X196" s="236">
        <v>0</v>
      </c>
      <c r="Y196" s="241">
        <f t="shared" si="17"/>
        <v>245</v>
      </c>
      <c r="Z196" s="236" t="s">
        <v>515</v>
      </c>
      <c r="AA196" s="236">
        <v>1</v>
      </c>
      <c r="AB196" s="236">
        <v>65</v>
      </c>
      <c r="AC196" s="236"/>
      <c r="AD196" s="236"/>
      <c r="AE196" s="236"/>
      <c r="AF196" s="243">
        <f t="shared" si="12"/>
        <v>0</v>
      </c>
      <c r="AG196" s="236"/>
      <c r="AH196" s="236"/>
      <c r="AI196" s="212">
        <f t="shared" si="13"/>
        <v>0</v>
      </c>
      <c r="AJ196" s="240">
        <f t="shared" si="18"/>
        <v>0</v>
      </c>
      <c r="AK196" s="240">
        <f t="shared" si="18"/>
        <v>0</v>
      </c>
      <c r="AL196" s="212">
        <f t="shared" si="14"/>
        <v>0</v>
      </c>
      <c r="AM196" s="236"/>
      <c r="AN196" s="236"/>
      <c r="AO196" s="236"/>
      <c r="AP196" s="236" t="s">
        <v>501</v>
      </c>
      <c r="AQ196" s="249" t="s">
        <v>502</v>
      </c>
    </row>
    <row r="197" spans="1:43" ht="30.75" customHeight="1" x14ac:dyDescent="0.15">
      <c r="A197" s="235" t="s">
        <v>1121</v>
      </c>
      <c r="B197" s="235" t="s">
        <v>1122</v>
      </c>
      <c r="C197" s="235" t="s">
        <v>1303</v>
      </c>
      <c r="D197" s="236" t="s">
        <v>1421</v>
      </c>
      <c r="E197" s="236" t="s">
        <v>240</v>
      </c>
      <c r="F197" s="237" t="s">
        <v>240</v>
      </c>
      <c r="G197" s="237"/>
      <c r="H197" s="237"/>
      <c r="I197" s="237"/>
      <c r="J197" s="237"/>
      <c r="K197" s="236" t="s">
        <v>314</v>
      </c>
      <c r="L197" s="237"/>
      <c r="M197" s="236" t="s">
        <v>402</v>
      </c>
      <c r="N197" s="236" t="s">
        <v>494</v>
      </c>
      <c r="O197" s="236" t="s">
        <v>404</v>
      </c>
      <c r="P197" s="236" t="s">
        <v>495</v>
      </c>
      <c r="Q197" s="236">
        <v>1</v>
      </c>
      <c r="R197" s="236" t="s">
        <v>1316</v>
      </c>
      <c r="S197" s="236" t="s">
        <v>497</v>
      </c>
      <c r="T197" s="236" t="s">
        <v>508</v>
      </c>
      <c r="U197" s="236" t="s">
        <v>509</v>
      </c>
      <c r="V197" s="236" t="s">
        <v>835</v>
      </c>
      <c r="W197" s="236">
        <v>0</v>
      </c>
      <c r="X197" s="236">
        <v>250</v>
      </c>
      <c r="Y197" s="241">
        <f t="shared" si="17"/>
        <v>250</v>
      </c>
      <c r="Z197" s="236" t="s">
        <v>407</v>
      </c>
      <c r="AA197" s="236">
        <v>0</v>
      </c>
      <c r="AB197" s="236">
        <v>0</v>
      </c>
      <c r="AC197" s="236"/>
      <c r="AD197" s="236"/>
      <c r="AE197" s="236"/>
      <c r="AF197" s="243">
        <f t="shared" si="12"/>
        <v>0</v>
      </c>
      <c r="AG197" s="236"/>
      <c r="AH197" s="236"/>
      <c r="AI197" s="212">
        <f t="shared" si="13"/>
        <v>0</v>
      </c>
      <c r="AJ197" s="240">
        <f t="shared" si="18"/>
        <v>0</v>
      </c>
      <c r="AK197" s="240">
        <f>AE197+AH197</f>
        <v>0</v>
      </c>
      <c r="AL197" s="212">
        <f t="shared" si="14"/>
        <v>0</v>
      </c>
      <c r="AM197" s="236"/>
      <c r="AN197" s="236"/>
      <c r="AO197" s="236"/>
      <c r="AP197" s="236" t="s">
        <v>501</v>
      </c>
      <c r="AQ197" s="249" t="s">
        <v>502</v>
      </c>
    </row>
    <row r="198" spans="1:43" ht="30.75" customHeight="1" x14ac:dyDescent="0.15">
      <c r="A198" s="235" t="s">
        <v>1121</v>
      </c>
      <c r="B198" s="235" t="s">
        <v>1122</v>
      </c>
      <c r="C198" s="235" t="s">
        <v>1139</v>
      </c>
      <c r="D198" s="236" t="s">
        <v>1421</v>
      </c>
      <c r="E198" s="236" t="s">
        <v>249</v>
      </c>
      <c r="F198" s="236"/>
      <c r="G198" s="236" t="s">
        <v>249</v>
      </c>
      <c r="H198" s="236"/>
      <c r="I198" s="236"/>
      <c r="J198" s="236"/>
      <c r="K198" s="236" t="s">
        <v>314</v>
      </c>
      <c r="L198" s="236"/>
      <c r="M198" s="236" t="s">
        <v>506</v>
      </c>
      <c r="N198" s="236" t="s">
        <v>494</v>
      </c>
      <c r="O198" s="236" t="s">
        <v>404</v>
      </c>
      <c r="P198" s="236" t="s">
        <v>495</v>
      </c>
      <c r="Q198" s="236">
        <v>1</v>
      </c>
      <c r="R198" s="236" t="s">
        <v>540</v>
      </c>
      <c r="S198" s="236" t="s">
        <v>497</v>
      </c>
      <c r="T198" s="236" t="s">
        <v>508</v>
      </c>
      <c r="U198" s="236" t="s">
        <v>509</v>
      </c>
      <c r="V198" s="236" t="s">
        <v>509</v>
      </c>
      <c r="W198" s="236">
        <v>35</v>
      </c>
      <c r="X198" s="236">
        <v>24</v>
      </c>
      <c r="Y198" s="241">
        <f t="shared" si="17"/>
        <v>59</v>
      </c>
      <c r="Z198" s="236" t="s">
        <v>515</v>
      </c>
      <c r="AA198" s="236">
        <v>1</v>
      </c>
      <c r="AB198" s="236">
        <v>40</v>
      </c>
      <c r="AC198" s="236"/>
      <c r="AD198" s="236"/>
      <c r="AE198" s="236"/>
      <c r="AF198" s="243">
        <f t="shared" si="12"/>
        <v>0</v>
      </c>
      <c r="AG198" s="236"/>
      <c r="AH198" s="236"/>
      <c r="AI198" s="212">
        <f t="shared" si="13"/>
        <v>0</v>
      </c>
      <c r="AJ198" s="240">
        <f t="shared" si="18"/>
        <v>0</v>
      </c>
      <c r="AK198" s="240">
        <f t="shared" si="18"/>
        <v>0</v>
      </c>
      <c r="AL198" s="212">
        <f t="shared" si="14"/>
        <v>0</v>
      </c>
      <c r="AM198" s="236"/>
      <c r="AN198" s="236"/>
      <c r="AO198" s="236"/>
      <c r="AP198" s="236" t="s">
        <v>511</v>
      </c>
      <c r="AQ198" s="249" t="s">
        <v>512</v>
      </c>
    </row>
    <row r="199" spans="1:43" ht="30.75" customHeight="1" x14ac:dyDescent="0.15">
      <c r="A199" s="235" t="s">
        <v>1121</v>
      </c>
      <c r="B199" s="235" t="s">
        <v>1122</v>
      </c>
      <c r="C199" s="235" t="s">
        <v>1131</v>
      </c>
      <c r="D199" s="236" t="s">
        <v>1421</v>
      </c>
      <c r="E199" s="236" t="s">
        <v>240</v>
      </c>
      <c r="F199" s="237" t="s">
        <v>240</v>
      </c>
      <c r="G199" s="237"/>
      <c r="H199" s="237"/>
      <c r="I199" s="237"/>
      <c r="J199" s="237"/>
      <c r="K199" s="236" t="s">
        <v>314</v>
      </c>
      <c r="L199" s="237"/>
      <c r="M199" s="236" t="s">
        <v>402</v>
      </c>
      <c r="N199" s="236" t="s">
        <v>494</v>
      </c>
      <c r="O199" s="236" t="s">
        <v>404</v>
      </c>
      <c r="P199" s="236" t="s">
        <v>495</v>
      </c>
      <c r="Q199" s="236">
        <v>1</v>
      </c>
      <c r="R199" s="236" t="s">
        <v>1422</v>
      </c>
      <c r="S199" s="236" t="s">
        <v>497</v>
      </c>
      <c r="T199" s="236" t="s">
        <v>508</v>
      </c>
      <c r="U199" s="236" t="s">
        <v>509</v>
      </c>
      <c r="V199" s="236" t="s">
        <v>789</v>
      </c>
      <c r="W199" s="236">
        <v>0</v>
      </c>
      <c r="X199" s="236">
        <v>110</v>
      </c>
      <c r="Y199" s="241">
        <f t="shared" si="17"/>
        <v>110</v>
      </c>
      <c r="Z199" s="236" t="s">
        <v>407</v>
      </c>
      <c r="AA199" s="236">
        <v>0</v>
      </c>
      <c r="AB199" s="236">
        <v>0</v>
      </c>
      <c r="AC199" s="236"/>
      <c r="AD199" s="236"/>
      <c r="AE199" s="236"/>
      <c r="AF199" s="243">
        <f t="shared" si="12"/>
        <v>0</v>
      </c>
      <c r="AG199" s="236"/>
      <c r="AH199" s="236"/>
      <c r="AI199" s="212">
        <f t="shared" si="13"/>
        <v>0</v>
      </c>
      <c r="AJ199" s="240">
        <f t="shared" si="18"/>
        <v>0</v>
      </c>
      <c r="AK199" s="240">
        <f t="shared" si="18"/>
        <v>0</v>
      </c>
      <c r="AL199" s="212">
        <f t="shared" si="14"/>
        <v>0</v>
      </c>
      <c r="AM199" s="236"/>
      <c r="AN199" s="236"/>
      <c r="AO199" s="236"/>
      <c r="AP199" s="236" t="s">
        <v>501</v>
      </c>
      <c r="AQ199" s="249" t="s">
        <v>502</v>
      </c>
    </row>
    <row r="200" spans="1:43" ht="30.75" customHeight="1" x14ac:dyDescent="0.15">
      <c r="A200" s="235" t="s">
        <v>1121</v>
      </c>
      <c r="B200" s="235" t="s">
        <v>1122</v>
      </c>
      <c r="C200" s="235" t="s">
        <v>1162</v>
      </c>
      <c r="D200" s="236" t="s">
        <v>1421</v>
      </c>
      <c r="E200" s="236" t="s">
        <v>240</v>
      </c>
      <c r="F200" s="237" t="s">
        <v>240</v>
      </c>
      <c r="G200" s="237"/>
      <c r="H200" s="237"/>
      <c r="I200" s="237"/>
      <c r="J200" s="237"/>
      <c r="K200" s="236" t="s">
        <v>314</v>
      </c>
      <c r="L200" s="237"/>
      <c r="M200" s="236" t="s">
        <v>402</v>
      </c>
      <c r="N200" s="236" t="s">
        <v>494</v>
      </c>
      <c r="O200" s="236" t="s">
        <v>404</v>
      </c>
      <c r="P200" s="236" t="s">
        <v>495</v>
      </c>
      <c r="Q200" s="236">
        <v>1</v>
      </c>
      <c r="R200" s="236" t="s">
        <v>1423</v>
      </c>
      <c r="S200" s="236" t="s">
        <v>497</v>
      </c>
      <c r="T200" s="236" t="s">
        <v>508</v>
      </c>
      <c r="U200" s="236" t="s">
        <v>509</v>
      </c>
      <c r="V200" s="236" t="s">
        <v>761</v>
      </c>
      <c r="W200" s="236">
        <v>0</v>
      </c>
      <c r="X200" s="236">
        <v>180</v>
      </c>
      <c r="Y200" s="241">
        <f t="shared" si="17"/>
        <v>180</v>
      </c>
      <c r="Z200" s="236" t="s">
        <v>407</v>
      </c>
      <c r="AA200" s="236">
        <v>0</v>
      </c>
      <c r="AB200" s="236">
        <v>0</v>
      </c>
      <c r="AC200" s="236"/>
      <c r="AD200" s="236"/>
      <c r="AE200" s="236"/>
      <c r="AF200" s="243">
        <f t="shared" si="12"/>
        <v>0</v>
      </c>
      <c r="AG200" s="236"/>
      <c r="AH200" s="236"/>
      <c r="AI200" s="212">
        <f t="shared" si="13"/>
        <v>0</v>
      </c>
      <c r="AJ200" s="240">
        <f t="shared" si="18"/>
        <v>0</v>
      </c>
      <c r="AK200" s="240">
        <f t="shared" si="18"/>
        <v>0</v>
      </c>
      <c r="AL200" s="212">
        <f t="shared" si="14"/>
        <v>0</v>
      </c>
      <c r="AM200" s="236"/>
      <c r="AN200" s="236"/>
      <c r="AO200" s="236"/>
      <c r="AP200" s="236" t="s">
        <v>501</v>
      </c>
      <c r="AQ200" s="249" t="s">
        <v>502</v>
      </c>
    </row>
    <row r="201" spans="1:43" ht="30.75" customHeight="1" x14ac:dyDescent="0.15">
      <c r="A201" s="235" t="s">
        <v>1121</v>
      </c>
      <c r="B201" s="235" t="s">
        <v>1122</v>
      </c>
      <c r="C201" s="235" t="s">
        <v>1224</v>
      </c>
      <c r="D201" s="236" t="s">
        <v>1421</v>
      </c>
      <c r="E201" s="236" t="s">
        <v>240</v>
      </c>
      <c r="F201" s="237" t="s">
        <v>240</v>
      </c>
      <c r="G201" s="237"/>
      <c r="H201" s="237"/>
      <c r="I201" s="237"/>
      <c r="J201" s="237"/>
      <c r="K201" s="236" t="s">
        <v>314</v>
      </c>
      <c r="L201" s="237"/>
      <c r="M201" s="236" t="s">
        <v>402</v>
      </c>
      <c r="N201" s="236" t="s">
        <v>494</v>
      </c>
      <c r="O201" s="236" t="s">
        <v>404</v>
      </c>
      <c r="P201" s="236" t="s">
        <v>495</v>
      </c>
      <c r="Q201" s="236">
        <v>1</v>
      </c>
      <c r="R201" s="236" t="s">
        <v>1424</v>
      </c>
      <c r="S201" s="236" t="s">
        <v>497</v>
      </c>
      <c r="T201" s="236" t="s">
        <v>508</v>
      </c>
      <c r="U201" s="236" t="s">
        <v>509</v>
      </c>
      <c r="V201" s="236" t="s">
        <v>819</v>
      </c>
      <c r="W201" s="236">
        <v>0</v>
      </c>
      <c r="X201" s="236">
        <v>70</v>
      </c>
      <c r="Y201" s="241">
        <f t="shared" si="17"/>
        <v>70</v>
      </c>
      <c r="Z201" s="236" t="s">
        <v>407</v>
      </c>
      <c r="AA201" s="236">
        <v>0</v>
      </c>
      <c r="AB201" s="236">
        <v>0</v>
      </c>
      <c r="AC201" s="236"/>
      <c r="AD201" s="236"/>
      <c r="AE201" s="236"/>
      <c r="AF201" s="243">
        <f t="shared" ref="AF201:AF264" si="19">SUM(AD201:AE201)</f>
        <v>0</v>
      </c>
      <c r="AG201" s="236"/>
      <c r="AH201" s="236"/>
      <c r="AI201" s="212">
        <f t="shared" ref="AI201:AI264" si="20">SUM(AG201:AH201)</f>
        <v>0</v>
      </c>
      <c r="AJ201" s="240">
        <f t="shared" si="18"/>
        <v>0</v>
      </c>
      <c r="AK201" s="240">
        <f t="shared" si="18"/>
        <v>0</v>
      </c>
      <c r="AL201" s="212">
        <f t="shared" ref="AL201:AL264" si="21">AJ201+AK201</f>
        <v>0</v>
      </c>
      <c r="AM201" s="236"/>
      <c r="AN201" s="236"/>
      <c r="AO201" s="236"/>
      <c r="AP201" s="236" t="s">
        <v>501</v>
      </c>
      <c r="AQ201" s="249" t="s">
        <v>502</v>
      </c>
    </row>
    <row r="202" spans="1:43" ht="30.75" customHeight="1" x14ac:dyDescent="0.15">
      <c r="A202" s="235" t="s">
        <v>1121</v>
      </c>
      <c r="B202" s="235" t="s">
        <v>1122</v>
      </c>
      <c r="C202" s="235" t="s">
        <v>1425</v>
      </c>
      <c r="D202" s="236" t="s">
        <v>1426</v>
      </c>
      <c r="E202" s="236" t="s">
        <v>240</v>
      </c>
      <c r="F202" s="237" t="s">
        <v>240</v>
      </c>
      <c r="G202" s="237"/>
      <c r="H202" s="237"/>
      <c r="I202" s="237"/>
      <c r="J202" s="237"/>
      <c r="K202" s="237"/>
      <c r="L202" s="237"/>
      <c r="M202" s="236" t="s">
        <v>402</v>
      </c>
      <c r="N202" s="236" t="s">
        <v>403</v>
      </c>
      <c r="O202" s="236" t="s">
        <v>404</v>
      </c>
      <c r="P202" s="236" t="s">
        <v>414</v>
      </c>
      <c r="Q202" s="236">
        <v>27</v>
      </c>
      <c r="R202" s="236"/>
      <c r="S202" s="236"/>
      <c r="T202" s="236"/>
      <c r="U202" s="236"/>
      <c r="V202" s="236"/>
      <c r="W202" s="236"/>
      <c r="X202" s="236"/>
      <c r="Y202" s="241">
        <f t="shared" si="17"/>
        <v>0</v>
      </c>
      <c r="Z202" s="236"/>
      <c r="AA202" s="236"/>
      <c r="AB202" s="236"/>
      <c r="AC202" s="236" t="s">
        <v>1125</v>
      </c>
      <c r="AD202" s="236">
        <v>0</v>
      </c>
      <c r="AE202" s="236">
        <v>0</v>
      </c>
      <c r="AF202" s="243">
        <f t="shared" si="19"/>
        <v>0</v>
      </c>
      <c r="AG202" s="236">
        <v>0</v>
      </c>
      <c r="AH202" s="236">
        <v>124</v>
      </c>
      <c r="AI202" s="212">
        <f t="shared" si="20"/>
        <v>124</v>
      </c>
      <c r="AJ202" s="240">
        <f t="shared" si="18"/>
        <v>0</v>
      </c>
      <c r="AK202" s="240">
        <f t="shared" si="18"/>
        <v>124</v>
      </c>
      <c r="AL202" s="212">
        <f t="shared" si="21"/>
        <v>124</v>
      </c>
      <c r="AM202" s="236" t="s">
        <v>407</v>
      </c>
      <c r="AN202" s="236">
        <v>0</v>
      </c>
      <c r="AO202" s="236">
        <v>0</v>
      </c>
      <c r="AP202" s="236" t="s">
        <v>408</v>
      </c>
      <c r="AQ202" s="244" t="s">
        <v>409</v>
      </c>
    </row>
    <row r="203" spans="1:43" ht="30.75" customHeight="1" x14ac:dyDescent="0.15">
      <c r="A203" s="235" t="s">
        <v>1121</v>
      </c>
      <c r="B203" s="235" t="s">
        <v>1122</v>
      </c>
      <c r="C203" s="235" t="s">
        <v>1224</v>
      </c>
      <c r="D203" s="236" t="s">
        <v>1427</v>
      </c>
      <c r="E203" s="236" t="s">
        <v>299</v>
      </c>
      <c r="F203" s="236"/>
      <c r="G203" s="236"/>
      <c r="H203" s="236"/>
      <c r="I203" s="236"/>
      <c r="J203" s="236" t="s">
        <v>299</v>
      </c>
      <c r="K203" s="236" t="s">
        <v>314</v>
      </c>
      <c r="L203" s="236"/>
      <c r="M203" s="236" t="s">
        <v>402</v>
      </c>
      <c r="N203" s="236" t="s">
        <v>494</v>
      </c>
      <c r="O203" s="236" t="s">
        <v>609</v>
      </c>
      <c r="P203" s="236" t="s">
        <v>405</v>
      </c>
      <c r="Q203" s="236">
        <v>1</v>
      </c>
      <c r="R203" s="236" t="s">
        <v>1128</v>
      </c>
      <c r="S203" s="236" t="s">
        <v>497</v>
      </c>
      <c r="T203" s="236" t="s">
        <v>508</v>
      </c>
      <c r="U203" s="236" t="s">
        <v>509</v>
      </c>
      <c r="V203" s="236" t="s">
        <v>509</v>
      </c>
      <c r="W203" s="236">
        <v>0</v>
      </c>
      <c r="X203" s="236">
        <v>32</v>
      </c>
      <c r="Y203" s="241">
        <f t="shared" si="17"/>
        <v>32</v>
      </c>
      <c r="Z203" s="236" t="s">
        <v>407</v>
      </c>
      <c r="AA203" s="236">
        <v>0</v>
      </c>
      <c r="AB203" s="236">
        <v>0</v>
      </c>
      <c r="AC203" s="236"/>
      <c r="AD203" s="236"/>
      <c r="AE203" s="236"/>
      <c r="AF203" s="243">
        <f t="shared" si="19"/>
        <v>0</v>
      </c>
      <c r="AG203" s="236"/>
      <c r="AH203" s="236"/>
      <c r="AI203" s="212">
        <f t="shared" si="20"/>
        <v>0</v>
      </c>
      <c r="AJ203" s="240">
        <f t="shared" si="18"/>
        <v>0</v>
      </c>
      <c r="AK203" s="240">
        <f t="shared" si="18"/>
        <v>0</v>
      </c>
      <c r="AL203" s="212">
        <f t="shared" si="21"/>
        <v>0</v>
      </c>
      <c r="AM203" s="236"/>
      <c r="AN203" s="236"/>
      <c r="AO203" s="236"/>
      <c r="AP203" s="236" t="s">
        <v>563</v>
      </c>
      <c r="AQ203" s="249" t="s">
        <v>598</v>
      </c>
    </row>
    <row r="204" spans="1:43" ht="30.75" customHeight="1" x14ac:dyDescent="0.25">
      <c r="A204" s="235" t="s">
        <v>1121</v>
      </c>
      <c r="B204" s="235" t="s">
        <v>1122</v>
      </c>
      <c r="C204" s="235" t="s">
        <v>1153</v>
      </c>
      <c r="D204" s="236" t="s">
        <v>1428</v>
      </c>
      <c r="E204" s="236" t="s">
        <v>1156</v>
      </c>
      <c r="F204" s="237" t="s">
        <v>240</v>
      </c>
      <c r="G204" s="237"/>
      <c r="H204" s="246" t="s">
        <v>264</v>
      </c>
      <c r="I204" s="246"/>
      <c r="J204" s="246"/>
      <c r="K204" s="246"/>
      <c r="L204" s="237" t="s">
        <v>318</v>
      </c>
      <c r="M204" s="236" t="s">
        <v>402</v>
      </c>
      <c r="N204" s="236" t="s">
        <v>494</v>
      </c>
      <c r="O204" s="236" t="s">
        <v>404</v>
      </c>
      <c r="P204" s="236" t="s">
        <v>495</v>
      </c>
      <c r="Q204" s="236">
        <v>2</v>
      </c>
      <c r="R204" s="236" t="s">
        <v>1429</v>
      </c>
      <c r="S204" s="236" t="s">
        <v>497</v>
      </c>
      <c r="T204" s="236" t="s">
        <v>625</v>
      </c>
      <c r="U204" s="236" t="s">
        <v>625</v>
      </c>
      <c r="V204" s="236" t="s">
        <v>905</v>
      </c>
      <c r="W204" s="236">
        <v>0</v>
      </c>
      <c r="X204" s="236">
        <v>210</v>
      </c>
      <c r="Y204" s="241">
        <f t="shared" si="17"/>
        <v>210</v>
      </c>
      <c r="Z204" s="236" t="s">
        <v>407</v>
      </c>
      <c r="AA204" s="236">
        <v>0</v>
      </c>
      <c r="AB204" s="236">
        <v>0</v>
      </c>
      <c r="AC204" s="236"/>
      <c r="AD204" s="236"/>
      <c r="AE204" s="236"/>
      <c r="AF204" s="243">
        <f t="shared" si="19"/>
        <v>0</v>
      </c>
      <c r="AG204" s="236"/>
      <c r="AH204" s="236"/>
      <c r="AI204" s="212">
        <f t="shared" si="20"/>
        <v>0</v>
      </c>
      <c r="AJ204" s="240">
        <f t="shared" si="18"/>
        <v>0</v>
      </c>
      <c r="AK204" s="240">
        <f>AE204+AH204</f>
        <v>0</v>
      </c>
      <c r="AL204" s="212">
        <f t="shared" si="21"/>
        <v>0</v>
      </c>
      <c r="AM204" s="236"/>
      <c r="AN204" s="236"/>
      <c r="AO204" s="236"/>
      <c r="AP204" s="236" t="s">
        <v>501</v>
      </c>
      <c r="AQ204" s="249" t="s">
        <v>502</v>
      </c>
    </row>
    <row r="205" spans="1:43" ht="30.75" customHeight="1" x14ac:dyDescent="0.15">
      <c r="A205" s="235" t="s">
        <v>1121</v>
      </c>
      <c r="B205" s="235" t="s">
        <v>1122</v>
      </c>
      <c r="C205" s="235" t="s">
        <v>1251</v>
      </c>
      <c r="D205" s="236" t="s">
        <v>1430</v>
      </c>
      <c r="E205" s="236" t="s">
        <v>299</v>
      </c>
      <c r="F205" s="236"/>
      <c r="G205" s="236"/>
      <c r="H205" s="236"/>
      <c r="I205" s="236"/>
      <c r="J205" s="236" t="s">
        <v>299</v>
      </c>
      <c r="K205" s="236"/>
      <c r="L205" s="236"/>
      <c r="M205" s="236" t="s">
        <v>402</v>
      </c>
      <c r="N205" s="236" t="s">
        <v>494</v>
      </c>
      <c r="O205" s="236" t="s">
        <v>555</v>
      </c>
      <c r="P205" s="236" t="s">
        <v>495</v>
      </c>
      <c r="Q205" s="236">
        <v>1</v>
      </c>
      <c r="R205" s="236" t="s">
        <v>1431</v>
      </c>
      <c r="S205" s="236" t="s">
        <v>497</v>
      </c>
      <c r="T205" s="236" t="s">
        <v>508</v>
      </c>
      <c r="U205" s="236" t="s">
        <v>509</v>
      </c>
      <c r="V205" s="236" t="s">
        <v>510</v>
      </c>
      <c r="W205" s="236">
        <v>0</v>
      </c>
      <c r="X205" s="236">
        <v>60</v>
      </c>
      <c r="Y205" s="241">
        <f t="shared" si="17"/>
        <v>60</v>
      </c>
      <c r="Z205" s="236" t="s">
        <v>407</v>
      </c>
      <c r="AA205" s="236">
        <v>0</v>
      </c>
      <c r="AB205" s="236">
        <v>0</v>
      </c>
      <c r="AC205" s="236"/>
      <c r="AD205" s="236"/>
      <c r="AE205" s="236"/>
      <c r="AF205" s="243">
        <f t="shared" si="19"/>
        <v>0</v>
      </c>
      <c r="AG205" s="236"/>
      <c r="AH205" s="236"/>
      <c r="AI205" s="212">
        <f t="shared" si="20"/>
        <v>0</v>
      </c>
      <c r="AJ205" s="240">
        <f t="shared" si="18"/>
        <v>0</v>
      </c>
      <c r="AK205" s="240">
        <f t="shared" si="18"/>
        <v>0</v>
      </c>
      <c r="AL205" s="212">
        <f t="shared" si="21"/>
        <v>0</v>
      </c>
      <c r="AM205" s="236"/>
      <c r="AN205" s="236"/>
      <c r="AO205" s="236"/>
      <c r="AP205" s="236" t="s">
        <v>563</v>
      </c>
      <c r="AQ205" s="249" t="s">
        <v>598</v>
      </c>
    </row>
    <row r="206" spans="1:43" ht="30.75" customHeight="1" x14ac:dyDescent="0.15">
      <c r="A206" s="235" t="s">
        <v>1121</v>
      </c>
      <c r="B206" s="235" t="s">
        <v>1122</v>
      </c>
      <c r="C206" s="235" t="s">
        <v>1288</v>
      </c>
      <c r="D206" s="236" t="s">
        <v>1432</v>
      </c>
      <c r="E206" s="236" t="s">
        <v>299</v>
      </c>
      <c r="F206" s="236"/>
      <c r="G206" s="236"/>
      <c r="H206" s="236"/>
      <c r="I206" s="236"/>
      <c r="J206" s="236" t="s">
        <v>299</v>
      </c>
      <c r="K206" s="236"/>
      <c r="L206" s="236"/>
      <c r="M206" s="236" t="s">
        <v>402</v>
      </c>
      <c r="N206" s="236" t="s">
        <v>494</v>
      </c>
      <c r="O206" s="236" t="s">
        <v>555</v>
      </c>
      <c r="P206" s="236" t="s">
        <v>550</v>
      </c>
      <c r="Q206" s="236">
        <v>1</v>
      </c>
      <c r="R206" s="236" t="s">
        <v>1433</v>
      </c>
      <c r="S206" s="236" t="s">
        <v>497</v>
      </c>
      <c r="T206" s="236" t="s">
        <v>508</v>
      </c>
      <c r="U206" s="236" t="s">
        <v>509</v>
      </c>
      <c r="V206" s="236" t="s">
        <v>510</v>
      </c>
      <c r="W206" s="236">
        <v>0</v>
      </c>
      <c r="X206" s="236">
        <v>74</v>
      </c>
      <c r="Y206" s="241">
        <f t="shared" si="17"/>
        <v>74</v>
      </c>
      <c r="Z206" s="236" t="s">
        <v>407</v>
      </c>
      <c r="AA206" s="236">
        <v>0</v>
      </c>
      <c r="AB206" s="236">
        <v>0</v>
      </c>
      <c r="AC206" s="236"/>
      <c r="AD206" s="236"/>
      <c r="AE206" s="236"/>
      <c r="AF206" s="243">
        <f t="shared" si="19"/>
        <v>0</v>
      </c>
      <c r="AG206" s="236"/>
      <c r="AH206" s="236"/>
      <c r="AI206" s="212">
        <f t="shared" si="20"/>
        <v>0</v>
      </c>
      <c r="AJ206" s="240">
        <f t="shared" si="18"/>
        <v>0</v>
      </c>
      <c r="AK206" s="240">
        <f t="shared" si="18"/>
        <v>0</v>
      </c>
      <c r="AL206" s="212">
        <f t="shared" si="21"/>
        <v>0</v>
      </c>
      <c r="AM206" s="236"/>
      <c r="AN206" s="236"/>
      <c r="AO206" s="236"/>
      <c r="AP206" s="236" t="s">
        <v>563</v>
      </c>
      <c r="AQ206" s="249" t="s">
        <v>598</v>
      </c>
    </row>
    <row r="207" spans="1:43" ht="30.75" customHeight="1" x14ac:dyDescent="0.15">
      <c r="A207" s="235" t="s">
        <v>1121</v>
      </c>
      <c r="B207" s="235" t="s">
        <v>1122</v>
      </c>
      <c r="C207" s="235" t="s">
        <v>1224</v>
      </c>
      <c r="D207" s="236" t="s">
        <v>1434</v>
      </c>
      <c r="E207" s="236" t="s">
        <v>299</v>
      </c>
      <c r="F207" s="236"/>
      <c r="G207" s="236"/>
      <c r="H207" s="236"/>
      <c r="I207" s="236"/>
      <c r="J207" s="236" t="s">
        <v>299</v>
      </c>
      <c r="K207" s="236"/>
      <c r="L207" s="236"/>
      <c r="M207" s="236" t="s">
        <v>402</v>
      </c>
      <c r="N207" s="236" t="s">
        <v>494</v>
      </c>
      <c r="O207" s="236" t="s">
        <v>555</v>
      </c>
      <c r="P207" s="236" t="s">
        <v>495</v>
      </c>
      <c r="Q207" s="236">
        <v>1</v>
      </c>
      <c r="R207" s="236" t="s">
        <v>1435</v>
      </c>
      <c r="S207" s="236" t="s">
        <v>497</v>
      </c>
      <c r="T207" s="236" t="s">
        <v>508</v>
      </c>
      <c r="U207" s="236" t="s">
        <v>509</v>
      </c>
      <c r="V207" s="236" t="s">
        <v>510</v>
      </c>
      <c r="W207" s="236">
        <v>0</v>
      </c>
      <c r="X207" s="236">
        <v>55</v>
      </c>
      <c r="Y207" s="241">
        <f t="shared" si="17"/>
        <v>55</v>
      </c>
      <c r="Z207" s="236" t="s">
        <v>407</v>
      </c>
      <c r="AA207" s="236">
        <v>0</v>
      </c>
      <c r="AB207" s="236">
        <v>0</v>
      </c>
      <c r="AC207" s="236"/>
      <c r="AD207" s="236"/>
      <c r="AE207" s="236"/>
      <c r="AF207" s="243">
        <f t="shared" si="19"/>
        <v>0</v>
      </c>
      <c r="AG207" s="236"/>
      <c r="AH207" s="236"/>
      <c r="AI207" s="212">
        <f t="shared" si="20"/>
        <v>0</v>
      </c>
      <c r="AJ207" s="240">
        <f t="shared" si="18"/>
        <v>0</v>
      </c>
      <c r="AK207" s="240">
        <f t="shared" si="18"/>
        <v>0</v>
      </c>
      <c r="AL207" s="212">
        <f t="shared" si="21"/>
        <v>0</v>
      </c>
      <c r="AM207" s="236"/>
      <c r="AN207" s="236"/>
      <c r="AO207" s="236"/>
      <c r="AP207" s="236" t="s">
        <v>563</v>
      </c>
      <c r="AQ207" s="249" t="s">
        <v>598</v>
      </c>
    </row>
    <row r="208" spans="1:43" ht="30.75" customHeight="1" x14ac:dyDescent="0.15">
      <c r="A208" s="235" t="s">
        <v>1121</v>
      </c>
      <c r="B208" s="235" t="s">
        <v>1122</v>
      </c>
      <c r="C208" s="235" t="s">
        <v>1324</v>
      </c>
      <c r="D208" s="236" t="s">
        <v>1436</v>
      </c>
      <c r="E208" s="236" t="s">
        <v>299</v>
      </c>
      <c r="F208" s="236"/>
      <c r="G208" s="236"/>
      <c r="H208" s="236"/>
      <c r="I208" s="236"/>
      <c r="J208" s="236" t="s">
        <v>299</v>
      </c>
      <c r="K208" s="236" t="s">
        <v>314</v>
      </c>
      <c r="L208" s="236"/>
      <c r="M208" s="236" t="s">
        <v>402</v>
      </c>
      <c r="N208" s="236" t="s">
        <v>494</v>
      </c>
      <c r="O208" s="236" t="s">
        <v>555</v>
      </c>
      <c r="P208" s="236" t="s">
        <v>495</v>
      </c>
      <c r="Q208" s="236">
        <v>1</v>
      </c>
      <c r="R208" s="236" t="s">
        <v>540</v>
      </c>
      <c r="S208" s="236" t="s">
        <v>497</v>
      </c>
      <c r="T208" s="236" t="s">
        <v>508</v>
      </c>
      <c r="U208" s="236" t="s">
        <v>509</v>
      </c>
      <c r="V208" s="236" t="s">
        <v>509</v>
      </c>
      <c r="W208" s="236">
        <v>0</v>
      </c>
      <c r="X208" s="236">
        <v>50</v>
      </c>
      <c r="Y208" s="241">
        <f t="shared" si="17"/>
        <v>50</v>
      </c>
      <c r="Z208" s="236" t="s">
        <v>407</v>
      </c>
      <c r="AA208" s="236">
        <v>0</v>
      </c>
      <c r="AB208" s="236">
        <v>0</v>
      </c>
      <c r="AC208" s="236"/>
      <c r="AD208" s="236"/>
      <c r="AE208" s="236"/>
      <c r="AF208" s="243">
        <f t="shared" si="19"/>
        <v>0</v>
      </c>
      <c r="AG208" s="236"/>
      <c r="AH208" s="236"/>
      <c r="AI208" s="212">
        <f t="shared" si="20"/>
        <v>0</v>
      </c>
      <c r="AJ208" s="240">
        <f t="shared" si="18"/>
        <v>0</v>
      </c>
      <c r="AK208" s="240">
        <f t="shared" si="18"/>
        <v>0</v>
      </c>
      <c r="AL208" s="212">
        <f t="shared" si="21"/>
        <v>0</v>
      </c>
      <c r="AM208" s="236"/>
      <c r="AN208" s="236"/>
      <c r="AO208" s="236"/>
      <c r="AP208" s="236" t="s">
        <v>563</v>
      </c>
      <c r="AQ208" s="249" t="s">
        <v>598</v>
      </c>
    </row>
    <row r="209" spans="1:43" ht="30.75" customHeight="1" x14ac:dyDescent="0.15">
      <c r="A209" s="235" t="s">
        <v>1121</v>
      </c>
      <c r="B209" s="235" t="s">
        <v>1122</v>
      </c>
      <c r="C209" s="235" t="s">
        <v>1288</v>
      </c>
      <c r="D209" s="236" t="s">
        <v>1437</v>
      </c>
      <c r="E209" s="236" t="s">
        <v>299</v>
      </c>
      <c r="F209" s="236"/>
      <c r="G209" s="236"/>
      <c r="H209" s="236"/>
      <c r="I209" s="236"/>
      <c r="J209" s="236" t="s">
        <v>299</v>
      </c>
      <c r="K209" s="236"/>
      <c r="L209" s="236"/>
      <c r="M209" s="236" t="s">
        <v>402</v>
      </c>
      <c r="N209" s="236" t="s">
        <v>494</v>
      </c>
      <c r="O209" s="236" t="s">
        <v>555</v>
      </c>
      <c r="P209" s="236" t="s">
        <v>587</v>
      </c>
      <c r="Q209" s="236">
        <v>1</v>
      </c>
      <c r="R209" s="236" t="s">
        <v>1435</v>
      </c>
      <c r="S209" s="236" t="s">
        <v>497</v>
      </c>
      <c r="T209" s="236" t="s">
        <v>508</v>
      </c>
      <c r="U209" s="236" t="s">
        <v>509</v>
      </c>
      <c r="V209" s="236" t="s">
        <v>510</v>
      </c>
      <c r="W209" s="236">
        <v>0</v>
      </c>
      <c r="X209" s="236">
        <v>70</v>
      </c>
      <c r="Y209" s="241">
        <f t="shared" si="17"/>
        <v>70</v>
      </c>
      <c r="Z209" s="236" t="s">
        <v>407</v>
      </c>
      <c r="AA209" s="236">
        <v>0</v>
      </c>
      <c r="AB209" s="236">
        <v>0</v>
      </c>
      <c r="AC209" s="236"/>
      <c r="AD209" s="236"/>
      <c r="AE209" s="236"/>
      <c r="AF209" s="243">
        <f t="shared" si="19"/>
        <v>0</v>
      </c>
      <c r="AG209" s="236"/>
      <c r="AH209" s="236"/>
      <c r="AI209" s="212">
        <f t="shared" si="20"/>
        <v>0</v>
      </c>
      <c r="AJ209" s="240">
        <f t="shared" si="18"/>
        <v>0</v>
      </c>
      <c r="AK209" s="240">
        <f t="shared" si="18"/>
        <v>0</v>
      </c>
      <c r="AL209" s="212">
        <f t="shared" si="21"/>
        <v>0</v>
      </c>
      <c r="AM209" s="236"/>
      <c r="AN209" s="236"/>
      <c r="AO209" s="236"/>
      <c r="AP209" s="236" t="s">
        <v>563</v>
      </c>
      <c r="AQ209" s="249" t="s">
        <v>598</v>
      </c>
    </row>
    <row r="210" spans="1:43" ht="30.75" customHeight="1" x14ac:dyDescent="0.25">
      <c r="A210" s="235" t="s">
        <v>1121</v>
      </c>
      <c r="B210" s="235" t="s">
        <v>1122</v>
      </c>
      <c r="C210" s="235" t="s">
        <v>1324</v>
      </c>
      <c r="D210" s="236" t="s">
        <v>1438</v>
      </c>
      <c r="E210" s="236" t="s">
        <v>1156</v>
      </c>
      <c r="F210" s="237" t="s">
        <v>240</v>
      </c>
      <c r="G210" s="237"/>
      <c r="H210" s="246" t="s">
        <v>264</v>
      </c>
      <c r="I210" s="246"/>
      <c r="J210" s="246"/>
      <c r="K210" s="246"/>
      <c r="L210" s="237" t="s">
        <v>318</v>
      </c>
      <c r="M210" s="236" t="s">
        <v>402</v>
      </c>
      <c r="N210" s="236" t="s">
        <v>494</v>
      </c>
      <c r="O210" s="236" t="s">
        <v>404</v>
      </c>
      <c r="P210" s="236" t="s">
        <v>495</v>
      </c>
      <c r="Q210" s="236">
        <v>1</v>
      </c>
      <c r="R210" s="236" t="s">
        <v>1439</v>
      </c>
      <c r="S210" s="236" t="s">
        <v>497</v>
      </c>
      <c r="T210" s="236" t="s">
        <v>611</v>
      </c>
      <c r="U210" s="236" t="s">
        <v>697</v>
      </c>
      <c r="V210" s="236" t="s">
        <v>976</v>
      </c>
      <c r="W210" s="236">
        <v>0</v>
      </c>
      <c r="X210" s="236">
        <v>350</v>
      </c>
      <c r="Y210" s="241">
        <f t="shared" si="17"/>
        <v>350</v>
      </c>
      <c r="Z210" s="236" t="s">
        <v>407</v>
      </c>
      <c r="AA210" s="236">
        <v>0</v>
      </c>
      <c r="AB210" s="236">
        <v>0</v>
      </c>
      <c r="AC210" s="236"/>
      <c r="AD210" s="236"/>
      <c r="AE210" s="236"/>
      <c r="AF210" s="243">
        <f t="shared" si="19"/>
        <v>0</v>
      </c>
      <c r="AG210" s="236"/>
      <c r="AH210" s="236"/>
      <c r="AI210" s="212">
        <f t="shared" si="20"/>
        <v>0</v>
      </c>
      <c r="AJ210" s="240">
        <f t="shared" si="18"/>
        <v>0</v>
      </c>
      <c r="AK210" s="240">
        <f t="shared" si="18"/>
        <v>0</v>
      </c>
      <c r="AL210" s="212">
        <f t="shared" si="21"/>
        <v>0</v>
      </c>
      <c r="AM210" s="236"/>
      <c r="AN210" s="236"/>
      <c r="AO210" s="236"/>
      <c r="AP210" s="236" t="s">
        <v>501</v>
      </c>
      <c r="AQ210" s="249" t="s">
        <v>502</v>
      </c>
    </row>
    <row r="211" spans="1:43" ht="30.75" customHeight="1" x14ac:dyDescent="0.25">
      <c r="A211" s="235" t="s">
        <v>1121</v>
      </c>
      <c r="B211" s="235" t="s">
        <v>1122</v>
      </c>
      <c r="C211" s="235" t="s">
        <v>1203</v>
      </c>
      <c r="D211" s="236" t="s">
        <v>1438</v>
      </c>
      <c r="E211" s="236" t="s">
        <v>1156</v>
      </c>
      <c r="F211" s="237" t="s">
        <v>240</v>
      </c>
      <c r="G211" s="237"/>
      <c r="H211" s="246" t="s">
        <v>264</v>
      </c>
      <c r="I211" s="246"/>
      <c r="J211" s="246"/>
      <c r="K211" s="246"/>
      <c r="L211" s="237" t="s">
        <v>318</v>
      </c>
      <c r="M211" s="236" t="s">
        <v>402</v>
      </c>
      <c r="N211" s="236" t="s">
        <v>494</v>
      </c>
      <c r="O211" s="236" t="s">
        <v>404</v>
      </c>
      <c r="P211" s="236" t="s">
        <v>495</v>
      </c>
      <c r="Q211" s="236">
        <v>1</v>
      </c>
      <c r="R211" s="236" t="s">
        <v>1440</v>
      </c>
      <c r="S211" s="236" t="s">
        <v>497</v>
      </c>
      <c r="T211" s="236" t="s">
        <v>611</v>
      </c>
      <c r="U211" s="236" t="s">
        <v>697</v>
      </c>
      <c r="V211" s="236" t="s">
        <v>997</v>
      </c>
      <c r="W211" s="236">
        <v>0</v>
      </c>
      <c r="X211" s="236">
        <v>140</v>
      </c>
      <c r="Y211" s="241">
        <f t="shared" si="17"/>
        <v>140</v>
      </c>
      <c r="Z211" s="236" t="s">
        <v>407</v>
      </c>
      <c r="AA211" s="236">
        <v>0</v>
      </c>
      <c r="AB211" s="236">
        <v>0</v>
      </c>
      <c r="AC211" s="236"/>
      <c r="AD211" s="236"/>
      <c r="AE211" s="236"/>
      <c r="AF211" s="243">
        <f t="shared" si="19"/>
        <v>0</v>
      </c>
      <c r="AG211" s="236"/>
      <c r="AH211" s="236"/>
      <c r="AI211" s="212">
        <f t="shared" si="20"/>
        <v>0</v>
      </c>
      <c r="AJ211" s="240">
        <f t="shared" si="18"/>
        <v>0</v>
      </c>
      <c r="AK211" s="240">
        <f t="shared" si="18"/>
        <v>0</v>
      </c>
      <c r="AL211" s="212">
        <f t="shared" si="21"/>
        <v>0</v>
      </c>
      <c r="AM211" s="236"/>
      <c r="AN211" s="236"/>
      <c r="AO211" s="236"/>
      <c r="AP211" s="236" t="s">
        <v>501</v>
      </c>
      <c r="AQ211" s="249" t="s">
        <v>502</v>
      </c>
    </row>
    <row r="212" spans="1:43" ht="30.75" customHeight="1" x14ac:dyDescent="0.25">
      <c r="A212" s="235" t="s">
        <v>1121</v>
      </c>
      <c r="B212" s="235" t="s">
        <v>1122</v>
      </c>
      <c r="C212" s="235" t="s">
        <v>1139</v>
      </c>
      <c r="D212" s="236" t="s">
        <v>1438</v>
      </c>
      <c r="E212" s="236" t="s">
        <v>1156</v>
      </c>
      <c r="F212" s="237" t="s">
        <v>240</v>
      </c>
      <c r="G212" s="237"/>
      <c r="H212" s="246" t="s">
        <v>264</v>
      </c>
      <c r="I212" s="246"/>
      <c r="J212" s="246"/>
      <c r="K212" s="246"/>
      <c r="L212" s="237" t="s">
        <v>318</v>
      </c>
      <c r="M212" s="236" t="s">
        <v>402</v>
      </c>
      <c r="N212" s="236" t="s">
        <v>494</v>
      </c>
      <c r="O212" s="236" t="s">
        <v>404</v>
      </c>
      <c r="P212" s="236" t="s">
        <v>495</v>
      </c>
      <c r="Q212" s="236">
        <v>1</v>
      </c>
      <c r="R212" s="236" t="s">
        <v>1441</v>
      </c>
      <c r="S212" s="236" t="s">
        <v>497</v>
      </c>
      <c r="T212" s="236" t="s">
        <v>611</v>
      </c>
      <c r="U212" s="236" t="s">
        <v>697</v>
      </c>
      <c r="V212" s="236" t="s">
        <v>863</v>
      </c>
      <c r="W212" s="236">
        <v>0</v>
      </c>
      <c r="X212" s="236">
        <v>180</v>
      </c>
      <c r="Y212" s="241">
        <f t="shared" si="17"/>
        <v>180</v>
      </c>
      <c r="Z212" s="236" t="s">
        <v>407</v>
      </c>
      <c r="AA212" s="236">
        <v>0</v>
      </c>
      <c r="AB212" s="236">
        <v>0</v>
      </c>
      <c r="AC212" s="236"/>
      <c r="AD212" s="236"/>
      <c r="AE212" s="236"/>
      <c r="AF212" s="243">
        <f t="shared" si="19"/>
        <v>0</v>
      </c>
      <c r="AG212" s="236"/>
      <c r="AH212" s="236"/>
      <c r="AI212" s="212">
        <f t="shared" si="20"/>
        <v>0</v>
      </c>
      <c r="AJ212" s="240">
        <f t="shared" si="18"/>
        <v>0</v>
      </c>
      <c r="AK212" s="240">
        <f t="shared" si="18"/>
        <v>0</v>
      </c>
      <c r="AL212" s="212">
        <f t="shared" si="21"/>
        <v>0</v>
      </c>
      <c r="AM212" s="236"/>
      <c r="AN212" s="236"/>
      <c r="AO212" s="236"/>
      <c r="AP212" s="236" t="s">
        <v>501</v>
      </c>
      <c r="AQ212" s="249" t="s">
        <v>502</v>
      </c>
    </row>
    <row r="213" spans="1:43" ht="30.75" customHeight="1" x14ac:dyDescent="0.15">
      <c r="A213" s="235" t="s">
        <v>1121</v>
      </c>
      <c r="B213" s="235" t="s">
        <v>1122</v>
      </c>
      <c r="C213" s="235" t="s">
        <v>1212</v>
      </c>
      <c r="D213" s="236" t="s">
        <v>1442</v>
      </c>
      <c r="E213" s="236" t="s">
        <v>240</v>
      </c>
      <c r="F213" s="237" t="s">
        <v>240</v>
      </c>
      <c r="G213" s="237"/>
      <c r="H213" s="237"/>
      <c r="I213" s="237"/>
      <c r="J213" s="237"/>
      <c r="K213" s="236" t="s">
        <v>314</v>
      </c>
      <c r="L213" s="237"/>
      <c r="M213" s="236" t="s">
        <v>402</v>
      </c>
      <c r="N213" s="236" t="s">
        <v>494</v>
      </c>
      <c r="O213" s="236" t="s">
        <v>404</v>
      </c>
      <c r="P213" s="236" t="s">
        <v>495</v>
      </c>
      <c r="Q213" s="236">
        <v>1</v>
      </c>
      <c r="R213" s="236" t="s">
        <v>1443</v>
      </c>
      <c r="S213" s="236" t="s">
        <v>497</v>
      </c>
      <c r="T213" s="236" t="s">
        <v>508</v>
      </c>
      <c r="U213" s="236" t="s">
        <v>509</v>
      </c>
      <c r="V213" s="236" t="s">
        <v>958</v>
      </c>
      <c r="W213" s="236">
        <v>0</v>
      </c>
      <c r="X213" s="236">
        <v>250</v>
      </c>
      <c r="Y213" s="241">
        <f t="shared" si="17"/>
        <v>250</v>
      </c>
      <c r="Z213" s="236" t="s">
        <v>407</v>
      </c>
      <c r="AA213" s="236">
        <v>0</v>
      </c>
      <c r="AB213" s="236">
        <v>0</v>
      </c>
      <c r="AC213" s="236"/>
      <c r="AD213" s="236"/>
      <c r="AE213" s="236"/>
      <c r="AF213" s="243">
        <f t="shared" si="19"/>
        <v>0</v>
      </c>
      <c r="AG213" s="236"/>
      <c r="AH213" s="236"/>
      <c r="AI213" s="212">
        <f t="shared" si="20"/>
        <v>0</v>
      </c>
      <c r="AJ213" s="240">
        <f t="shared" si="18"/>
        <v>0</v>
      </c>
      <c r="AK213" s="240">
        <f t="shared" si="18"/>
        <v>0</v>
      </c>
      <c r="AL213" s="212">
        <f t="shared" si="21"/>
        <v>0</v>
      </c>
      <c r="AM213" s="236"/>
      <c r="AN213" s="236"/>
      <c r="AO213" s="236"/>
      <c r="AP213" s="236" t="s">
        <v>501</v>
      </c>
      <c r="AQ213" s="249" t="s">
        <v>502</v>
      </c>
    </row>
    <row r="214" spans="1:43" ht="30.75" customHeight="1" x14ac:dyDescent="0.15">
      <c r="A214" s="235" t="s">
        <v>1121</v>
      </c>
      <c r="B214" s="235" t="s">
        <v>1122</v>
      </c>
      <c r="C214" s="235" t="s">
        <v>1209</v>
      </c>
      <c r="D214" s="236" t="s">
        <v>1442</v>
      </c>
      <c r="E214" s="236" t="s">
        <v>240</v>
      </c>
      <c r="F214" s="237" t="s">
        <v>240</v>
      </c>
      <c r="G214" s="237"/>
      <c r="H214" s="237"/>
      <c r="I214" s="237"/>
      <c r="J214" s="237"/>
      <c r="K214" s="236" t="s">
        <v>314</v>
      </c>
      <c r="L214" s="237"/>
      <c r="M214" s="236" t="s">
        <v>402</v>
      </c>
      <c r="N214" s="236" t="s">
        <v>494</v>
      </c>
      <c r="O214" s="236" t="s">
        <v>404</v>
      </c>
      <c r="P214" s="236" t="s">
        <v>495</v>
      </c>
      <c r="Q214" s="236">
        <v>1</v>
      </c>
      <c r="R214" s="236" t="s">
        <v>1444</v>
      </c>
      <c r="S214" s="236" t="s">
        <v>497</v>
      </c>
      <c r="T214" s="236" t="s">
        <v>508</v>
      </c>
      <c r="U214" s="236" t="s">
        <v>509</v>
      </c>
      <c r="V214" s="236" t="s">
        <v>916</v>
      </c>
      <c r="W214" s="236">
        <v>0</v>
      </c>
      <c r="X214" s="236">
        <v>520</v>
      </c>
      <c r="Y214" s="241">
        <f t="shared" si="17"/>
        <v>520</v>
      </c>
      <c r="Z214" s="236" t="s">
        <v>407</v>
      </c>
      <c r="AA214" s="236">
        <v>0</v>
      </c>
      <c r="AB214" s="236">
        <v>0</v>
      </c>
      <c r="AC214" s="236"/>
      <c r="AD214" s="236"/>
      <c r="AE214" s="236"/>
      <c r="AF214" s="243">
        <f t="shared" si="19"/>
        <v>0</v>
      </c>
      <c r="AG214" s="236"/>
      <c r="AH214" s="236"/>
      <c r="AI214" s="212">
        <f t="shared" si="20"/>
        <v>0</v>
      </c>
      <c r="AJ214" s="240">
        <f t="shared" si="18"/>
        <v>0</v>
      </c>
      <c r="AK214" s="240">
        <f t="shared" si="18"/>
        <v>0</v>
      </c>
      <c r="AL214" s="212">
        <f t="shared" si="21"/>
        <v>0</v>
      </c>
      <c r="AM214" s="236"/>
      <c r="AN214" s="236"/>
      <c r="AO214" s="236"/>
      <c r="AP214" s="236" t="s">
        <v>501</v>
      </c>
      <c r="AQ214" s="249" t="s">
        <v>502</v>
      </c>
    </row>
    <row r="215" spans="1:43" ht="30.75" customHeight="1" x14ac:dyDescent="0.15">
      <c r="A215" s="235" t="s">
        <v>1121</v>
      </c>
      <c r="B215" s="235" t="s">
        <v>1122</v>
      </c>
      <c r="C215" s="235" t="s">
        <v>1445</v>
      </c>
      <c r="D215" s="236" t="s">
        <v>1442</v>
      </c>
      <c r="E215" s="236" t="s">
        <v>240</v>
      </c>
      <c r="F215" s="237" t="s">
        <v>240</v>
      </c>
      <c r="G215" s="237"/>
      <c r="H215" s="237"/>
      <c r="I215" s="237"/>
      <c r="J215" s="237"/>
      <c r="K215" s="237"/>
      <c r="L215" s="237" t="s">
        <v>318</v>
      </c>
      <c r="M215" s="236" t="s">
        <v>402</v>
      </c>
      <c r="N215" s="236" t="s">
        <v>494</v>
      </c>
      <c r="O215" s="236" t="s">
        <v>404</v>
      </c>
      <c r="P215" s="236" t="s">
        <v>495</v>
      </c>
      <c r="Q215" s="236">
        <v>1</v>
      </c>
      <c r="R215" s="236" t="s">
        <v>1446</v>
      </c>
      <c r="S215" s="236" t="s">
        <v>497</v>
      </c>
      <c r="T215" s="236" t="s">
        <v>642</v>
      </c>
      <c r="U215" s="236" t="s">
        <v>642</v>
      </c>
      <c r="V215" s="236" t="s">
        <v>713</v>
      </c>
      <c r="W215" s="236">
        <v>0</v>
      </c>
      <c r="X215" s="236">
        <v>1100</v>
      </c>
      <c r="Y215" s="241">
        <f t="shared" si="17"/>
        <v>1100</v>
      </c>
      <c r="Z215" s="236" t="s">
        <v>407</v>
      </c>
      <c r="AA215" s="236">
        <v>0</v>
      </c>
      <c r="AB215" s="236">
        <v>0</v>
      </c>
      <c r="AC215" s="236"/>
      <c r="AD215" s="236"/>
      <c r="AE215" s="236"/>
      <c r="AF215" s="243">
        <f t="shared" si="19"/>
        <v>0</v>
      </c>
      <c r="AG215" s="236"/>
      <c r="AH215" s="236"/>
      <c r="AI215" s="212">
        <f t="shared" si="20"/>
        <v>0</v>
      </c>
      <c r="AJ215" s="240">
        <f t="shared" si="18"/>
        <v>0</v>
      </c>
      <c r="AK215" s="240">
        <f t="shared" si="18"/>
        <v>0</v>
      </c>
      <c r="AL215" s="212">
        <f t="shared" si="21"/>
        <v>0</v>
      </c>
      <c r="AM215" s="236"/>
      <c r="AN215" s="236"/>
      <c r="AO215" s="236"/>
      <c r="AP215" s="236" t="s">
        <v>501</v>
      </c>
      <c r="AQ215" s="249" t="s">
        <v>502</v>
      </c>
    </row>
    <row r="216" spans="1:43" ht="30.75" customHeight="1" x14ac:dyDescent="0.15">
      <c r="A216" s="235" t="s">
        <v>1121</v>
      </c>
      <c r="B216" s="235" t="s">
        <v>1122</v>
      </c>
      <c r="C216" s="235" t="s">
        <v>1379</v>
      </c>
      <c r="D216" s="236" t="s">
        <v>1442</v>
      </c>
      <c r="E216" s="236" t="s">
        <v>249</v>
      </c>
      <c r="F216" s="236"/>
      <c r="G216" s="236" t="s">
        <v>249</v>
      </c>
      <c r="H216" s="236"/>
      <c r="I216" s="236"/>
      <c r="J216" s="236"/>
      <c r="K216" s="236"/>
      <c r="L216" s="237" t="s">
        <v>318</v>
      </c>
      <c r="M216" s="236" t="s">
        <v>506</v>
      </c>
      <c r="N216" s="236" t="s">
        <v>494</v>
      </c>
      <c r="O216" s="236" t="s">
        <v>404</v>
      </c>
      <c r="P216" s="236" t="s">
        <v>495</v>
      </c>
      <c r="Q216" s="236">
        <v>1</v>
      </c>
      <c r="R216" s="236" t="s">
        <v>1305</v>
      </c>
      <c r="S216" s="236" t="s">
        <v>497</v>
      </c>
      <c r="T216" s="236" t="s">
        <v>605</v>
      </c>
      <c r="U216" s="236" t="s">
        <v>643</v>
      </c>
      <c r="V216" s="236" t="s">
        <v>643</v>
      </c>
      <c r="W216" s="236">
        <v>742</v>
      </c>
      <c r="X216" s="236">
        <v>30</v>
      </c>
      <c r="Y216" s="241">
        <f t="shared" si="17"/>
        <v>772</v>
      </c>
      <c r="Z216" s="236" t="s">
        <v>407</v>
      </c>
      <c r="AA216" s="236">
        <v>0</v>
      </c>
      <c r="AB216" s="236">
        <v>0</v>
      </c>
      <c r="AC216" s="236"/>
      <c r="AD216" s="236"/>
      <c r="AE216" s="236"/>
      <c r="AF216" s="243">
        <f t="shared" si="19"/>
        <v>0</v>
      </c>
      <c r="AG216" s="236"/>
      <c r="AH216" s="236"/>
      <c r="AI216" s="212">
        <f t="shared" si="20"/>
        <v>0</v>
      </c>
      <c r="AJ216" s="240">
        <f t="shared" si="18"/>
        <v>0</v>
      </c>
      <c r="AK216" s="240">
        <f t="shared" si="18"/>
        <v>0</v>
      </c>
      <c r="AL216" s="212">
        <f t="shared" si="21"/>
        <v>0</v>
      </c>
      <c r="AM216" s="236"/>
      <c r="AN216" s="236"/>
      <c r="AO216" s="236"/>
      <c r="AP216" s="236" t="s">
        <v>511</v>
      </c>
      <c r="AQ216" s="249" t="s">
        <v>512</v>
      </c>
    </row>
    <row r="217" spans="1:43" ht="30.75" customHeight="1" x14ac:dyDescent="0.15">
      <c r="A217" s="235" t="s">
        <v>1121</v>
      </c>
      <c r="B217" s="235" t="s">
        <v>1122</v>
      </c>
      <c r="C217" s="235" t="s">
        <v>1270</v>
      </c>
      <c r="D217" s="236" t="s">
        <v>1447</v>
      </c>
      <c r="E217" s="236" t="s">
        <v>249</v>
      </c>
      <c r="F217" s="236"/>
      <c r="G217" s="236" t="s">
        <v>249</v>
      </c>
      <c r="H217" s="236"/>
      <c r="I217" s="236"/>
      <c r="J217" s="236"/>
      <c r="K217" s="236" t="s">
        <v>314</v>
      </c>
      <c r="L217" s="236"/>
      <c r="M217" s="236" t="s">
        <v>506</v>
      </c>
      <c r="N217" s="236" t="s">
        <v>494</v>
      </c>
      <c r="O217" s="236" t="s">
        <v>404</v>
      </c>
      <c r="P217" s="236" t="s">
        <v>550</v>
      </c>
      <c r="Q217" s="236">
        <v>3</v>
      </c>
      <c r="R217" s="236" t="s">
        <v>540</v>
      </c>
      <c r="S217" s="236" t="s">
        <v>497</v>
      </c>
      <c r="T217" s="236" t="s">
        <v>508</v>
      </c>
      <c r="U217" s="236" t="s">
        <v>509</v>
      </c>
      <c r="V217" s="236" t="s">
        <v>509</v>
      </c>
      <c r="W217" s="236">
        <v>201</v>
      </c>
      <c r="X217" s="236">
        <v>40</v>
      </c>
      <c r="Y217" s="241">
        <f t="shared" si="17"/>
        <v>241</v>
      </c>
      <c r="Z217" s="236" t="s">
        <v>407</v>
      </c>
      <c r="AA217" s="236">
        <v>0</v>
      </c>
      <c r="AB217" s="236">
        <v>0</v>
      </c>
      <c r="AC217" s="236"/>
      <c r="AD217" s="236"/>
      <c r="AE217" s="236"/>
      <c r="AF217" s="243">
        <f t="shared" si="19"/>
        <v>0</v>
      </c>
      <c r="AG217" s="236"/>
      <c r="AH217" s="236"/>
      <c r="AI217" s="212">
        <f t="shared" si="20"/>
        <v>0</v>
      </c>
      <c r="AJ217" s="240">
        <f t="shared" si="18"/>
        <v>0</v>
      </c>
      <c r="AK217" s="240">
        <f t="shared" si="18"/>
        <v>0</v>
      </c>
      <c r="AL217" s="212">
        <f t="shared" si="21"/>
        <v>0</v>
      </c>
      <c r="AM217" s="236"/>
      <c r="AN217" s="236"/>
      <c r="AO217" s="236"/>
      <c r="AP217" s="236" t="s">
        <v>511</v>
      </c>
      <c r="AQ217" s="249" t="s">
        <v>512</v>
      </c>
    </row>
    <row r="218" spans="1:43" ht="30.75" customHeight="1" x14ac:dyDescent="0.15">
      <c r="A218" s="235" t="s">
        <v>1121</v>
      </c>
      <c r="B218" s="235" t="s">
        <v>1122</v>
      </c>
      <c r="C218" s="235" t="s">
        <v>1448</v>
      </c>
      <c r="D218" s="236" t="s">
        <v>1449</v>
      </c>
      <c r="E218" s="236" t="s">
        <v>240</v>
      </c>
      <c r="F218" s="237" t="s">
        <v>240</v>
      </c>
      <c r="G218" s="237"/>
      <c r="H218" s="237"/>
      <c r="I218" s="237"/>
      <c r="J218" s="237"/>
      <c r="K218" s="236" t="s">
        <v>314</v>
      </c>
      <c r="L218" s="237"/>
      <c r="M218" s="236" t="s">
        <v>402</v>
      </c>
      <c r="N218" s="236" t="s">
        <v>494</v>
      </c>
      <c r="O218" s="236" t="s">
        <v>640</v>
      </c>
      <c r="P218" s="236" t="s">
        <v>649</v>
      </c>
      <c r="Q218" s="236">
        <v>1</v>
      </c>
      <c r="R218" s="236" t="s">
        <v>1450</v>
      </c>
      <c r="S218" s="236" t="s">
        <v>497</v>
      </c>
      <c r="T218" s="236" t="s">
        <v>508</v>
      </c>
      <c r="U218" s="236" t="s">
        <v>509</v>
      </c>
      <c r="V218" s="236" t="s">
        <v>857</v>
      </c>
      <c r="W218" s="236"/>
      <c r="X218" s="236"/>
      <c r="Y218" s="241">
        <f t="shared" si="17"/>
        <v>0</v>
      </c>
      <c r="Z218" s="236" t="s">
        <v>515</v>
      </c>
      <c r="AA218" s="236">
        <v>1</v>
      </c>
      <c r="AB218" s="248"/>
      <c r="AC218" s="236"/>
      <c r="AD218" s="236"/>
      <c r="AE218" s="236"/>
      <c r="AF218" s="243">
        <f t="shared" si="19"/>
        <v>0</v>
      </c>
      <c r="AG218" s="236"/>
      <c r="AH218" s="236"/>
      <c r="AI218" s="212">
        <f t="shared" si="20"/>
        <v>0</v>
      </c>
      <c r="AJ218" s="240">
        <f t="shared" si="18"/>
        <v>0</v>
      </c>
      <c r="AK218" s="240">
        <f>AE218+AH218</f>
        <v>0</v>
      </c>
      <c r="AL218" s="212">
        <f t="shared" si="21"/>
        <v>0</v>
      </c>
      <c r="AM218" s="236"/>
      <c r="AN218" s="236"/>
      <c r="AO218" s="236"/>
      <c r="AP218" s="236" t="s">
        <v>501</v>
      </c>
      <c r="AQ218" s="249" t="s">
        <v>502</v>
      </c>
    </row>
    <row r="219" spans="1:43" ht="30.75" customHeight="1" x14ac:dyDescent="0.15">
      <c r="A219" s="235" t="s">
        <v>1121</v>
      </c>
      <c r="B219" s="235" t="s">
        <v>1122</v>
      </c>
      <c r="C219" s="235" t="s">
        <v>1224</v>
      </c>
      <c r="D219" s="236" t="s">
        <v>1451</v>
      </c>
      <c r="E219" s="236" t="s">
        <v>249</v>
      </c>
      <c r="F219" s="236"/>
      <c r="G219" s="236" t="s">
        <v>249</v>
      </c>
      <c r="H219" s="236"/>
      <c r="I219" s="236"/>
      <c r="J219" s="236"/>
      <c r="K219" s="236" t="s">
        <v>314</v>
      </c>
      <c r="L219" s="236"/>
      <c r="M219" s="236" t="s">
        <v>506</v>
      </c>
      <c r="N219" s="236" t="s">
        <v>494</v>
      </c>
      <c r="O219" s="236" t="s">
        <v>404</v>
      </c>
      <c r="P219" s="236" t="s">
        <v>578</v>
      </c>
      <c r="Q219" s="236">
        <v>1</v>
      </c>
      <c r="R219" s="236" t="s">
        <v>540</v>
      </c>
      <c r="S219" s="236" t="s">
        <v>497</v>
      </c>
      <c r="T219" s="236" t="s">
        <v>508</v>
      </c>
      <c r="U219" s="236" t="s">
        <v>509</v>
      </c>
      <c r="V219" s="236" t="s">
        <v>509</v>
      </c>
      <c r="W219" s="236">
        <v>53</v>
      </c>
      <c r="X219" s="236">
        <v>22</v>
      </c>
      <c r="Y219" s="241">
        <f t="shared" si="17"/>
        <v>75</v>
      </c>
      <c r="Z219" s="236" t="s">
        <v>407</v>
      </c>
      <c r="AA219" s="236">
        <v>0</v>
      </c>
      <c r="AB219" s="236">
        <v>0</v>
      </c>
      <c r="AC219" s="236"/>
      <c r="AD219" s="236"/>
      <c r="AE219" s="236"/>
      <c r="AF219" s="243">
        <f t="shared" si="19"/>
        <v>0</v>
      </c>
      <c r="AG219" s="236"/>
      <c r="AH219" s="236"/>
      <c r="AI219" s="212">
        <f t="shared" si="20"/>
        <v>0</v>
      </c>
      <c r="AJ219" s="240">
        <f t="shared" si="18"/>
        <v>0</v>
      </c>
      <c r="AK219" s="240">
        <f t="shared" si="18"/>
        <v>0</v>
      </c>
      <c r="AL219" s="212">
        <f t="shared" si="21"/>
        <v>0</v>
      </c>
      <c r="AM219" s="236"/>
      <c r="AN219" s="236"/>
      <c r="AO219" s="236"/>
      <c r="AP219" s="236" t="s">
        <v>511</v>
      </c>
      <c r="AQ219" s="249" t="s">
        <v>512</v>
      </c>
    </row>
    <row r="220" spans="1:43" ht="30.75" customHeight="1" x14ac:dyDescent="0.15">
      <c r="A220" s="235" t="s">
        <v>1121</v>
      </c>
      <c r="B220" s="235" t="s">
        <v>1122</v>
      </c>
      <c r="C220" s="235" t="s">
        <v>1324</v>
      </c>
      <c r="D220" s="236" t="s">
        <v>1452</v>
      </c>
      <c r="E220" s="236" t="s">
        <v>240</v>
      </c>
      <c r="F220" s="237" t="s">
        <v>240</v>
      </c>
      <c r="G220" s="237"/>
      <c r="H220" s="237"/>
      <c r="I220" s="237"/>
      <c r="J220" s="237"/>
      <c r="K220" s="236" t="s">
        <v>314</v>
      </c>
      <c r="L220" s="237"/>
      <c r="M220" s="236" t="s">
        <v>402</v>
      </c>
      <c r="N220" s="236" t="s">
        <v>494</v>
      </c>
      <c r="O220" s="236" t="s">
        <v>404</v>
      </c>
      <c r="P220" s="236" t="s">
        <v>495</v>
      </c>
      <c r="Q220" s="236">
        <v>1</v>
      </c>
      <c r="R220" s="236" t="s">
        <v>1443</v>
      </c>
      <c r="S220" s="236" t="s">
        <v>497</v>
      </c>
      <c r="T220" s="236" t="s">
        <v>508</v>
      </c>
      <c r="U220" s="236" t="s">
        <v>509</v>
      </c>
      <c r="V220" s="236" t="s">
        <v>958</v>
      </c>
      <c r="W220" s="236">
        <v>0</v>
      </c>
      <c r="X220" s="236">
        <v>250</v>
      </c>
      <c r="Y220" s="241">
        <f t="shared" si="17"/>
        <v>250</v>
      </c>
      <c r="Z220" s="236" t="s">
        <v>515</v>
      </c>
      <c r="AA220" s="236">
        <v>1</v>
      </c>
      <c r="AB220" s="236">
        <v>71</v>
      </c>
      <c r="AC220" s="236"/>
      <c r="AD220" s="236"/>
      <c r="AE220" s="236"/>
      <c r="AF220" s="243">
        <f t="shared" si="19"/>
        <v>0</v>
      </c>
      <c r="AG220" s="236"/>
      <c r="AH220" s="236"/>
      <c r="AI220" s="212">
        <f t="shared" si="20"/>
        <v>0</v>
      </c>
      <c r="AJ220" s="240">
        <f t="shared" si="18"/>
        <v>0</v>
      </c>
      <c r="AK220" s="240">
        <f>AE220+AH220</f>
        <v>0</v>
      </c>
      <c r="AL220" s="212">
        <f t="shared" si="21"/>
        <v>0</v>
      </c>
      <c r="AM220" s="236"/>
      <c r="AN220" s="236"/>
      <c r="AO220" s="236"/>
      <c r="AP220" s="236" t="s">
        <v>501</v>
      </c>
      <c r="AQ220" s="249" t="s">
        <v>502</v>
      </c>
    </row>
    <row r="221" spans="1:43" ht="30.75" customHeight="1" x14ac:dyDescent="0.15">
      <c r="A221" s="235" t="s">
        <v>1121</v>
      </c>
      <c r="B221" s="235" t="s">
        <v>1122</v>
      </c>
      <c r="C221" s="235" t="s">
        <v>1141</v>
      </c>
      <c r="D221" s="236" t="s">
        <v>1452</v>
      </c>
      <c r="E221" s="236" t="s">
        <v>249</v>
      </c>
      <c r="F221" s="236"/>
      <c r="G221" s="236" t="s">
        <v>249</v>
      </c>
      <c r="H221" s="236"/>
      <c r="I221" s="236"/>
      <c r="J221" s="236"/>
      <c r="K221" s="236" t="s">
        <v>314</v>
      </c>
      <c r="L221" s="236"/>
      <c r="M221" s="236" t="s">
        <v>506</v>
      </c>
      <c r="N221" s="236" t="s">
        <v>494</v>
      </c>
      <c r="O221" s="236" t="s">
        <v>404</v>
      </c>
      <c r="P221" s="236" t="s">
        <v>495</v>
      </c>
      <c r="Q221" s="236">
        <v>3</v>
      </c>
      <c r="R221" s="236" t="s">
        <v>540</v>
      </c>
      <c r="S221" s="236" t="s">
        <v>497</v>
      </c>
      <c r="T221" s="236" t="s">
        <v>508</v>
      </c>
      <c r="U221" s="236" t="s">
        <v>509</v>
      </c>
      <c r="V221" s="236" t="s">
        <v>509</v>
      </c>
      <c r="W221" s="236">
        <v>348</v>
      </c>
      <c r="X221" s="236">
        <v>50</v>
      </c>
      <c r="Y221" s="241">
        <f t="shared" si="17"/>
        <v>398</v>
      </c>
      <c r="Z221" s="236" t="s">
        <v>515</v>
      </c>
      <c r="AA221" s="236">
        <v>1</v>
      </c>
      <c r="AB221" s="236">
        <v>50</v>
      </c>
      <c r="AC221" s="236"/>
      <c r="AD221" s="236"/>
      <c r="AE221" s="236"/>
      <c r="AF221" s="243">
        <f t="shared" si="19"/>
        <v>0</v>
      </c>
      <c r="AG221" s="236"/>
      <c r="AH221" s="236"/>
      <c r="AI221" s="212">
        <f t="shared" si="20"/>
        <v>0</v>
      </c>
      <c r="AJ221" s="240">
        <f t="shared" si="18"/>
        <v>0</v>
      </c>
      <c r="AK221" s="240">
        <f t="shared" si="18"/>
        <v>0</v>
      </c>
      <c r="AL221" s="212">
        <f t="shared" si="21"/>
        <v>0</v>
      </c>
      <c r="AM221" s="236"/>
      <c r="AN221" s="236"/>
      <c r="AO221" s="236"/>
      <c r="AP221" s="236" t="s">
        <v>511</v>
      </c>
      <c r="AQ221" s="249" t="s">
        <v>512</v>
      </c>
    </row>
    <row r="222" spans="1:43" ht="30.75" customHeight="1" x14ac:dyDescent="0.15">
      <c r="A222" s="235" t="s">
        <v>1121</v>
      </c>
      <c r="B222" s="235" t="s">
        <v>1122</v>
      </c>
      <c r="C222" s="235" t="s">
        <v>1241</v>
      </c>
      <c r="D222" s="236" t="s">
        <v>1453</v>
      </c>
      <c r="E222" s="236" t="s">
        <v>249</v>
      </c>
      <c r="F222" s="236"/>
      <c r="G222" s="236" t="s">
        <v>249</v>
      </c>
      <c r="H222" s="236"/>
      <c r="I222" s="236"/>
      <c r="J222" s="236"/>
      <c r="K222" s="236"/>
      <c r="L222" s="236"/>
      <c r="M222" s="236" t="s">
        <v>506</v>
      </c>
      <c r="N222" s="236" t="s">
        <v>494</v>
      </c>
      <c r="O222" s="236" t="s">
        <v>404</v>
      </c>
      <c r="P222" s="236" t="s">
        <v>495</v>
      </c>
      <c r="Q222" s="236">
        <v>3</v>
      </c>
      <c r="R222" s="236" t="s">
        <v>507</v>
      </c>
      <c r="S222" s="236" t="s">
        <v>497</v>
      </c>
      <c r="T222" s="236" t="s">
        <v>508</v>
      </c>
      <c r="U222" s="236" t="s">
        <v>509</v>
      </c>
      <c r="V222" s="236" t="s">
        <v>510</v>
      </c>
      <c r="W222" s="236">
        <v>181</v>
      </c>
      <c r="X222" s="236">
        <v>177</v>
      </c>
      <c r="Y222" s="241">
        <f t="shared" si="17"/>
        <v>358</v>
      </c>
      <c r="Z222" s="236" t="s">
        <v>515</v>
      </c>
      <c r="AA222" s="236">
        <v>1</v>
      </c>
      <c r="AB222" s="236">
        <v>26</v>
      </c>
      <c r="AC222" s="236"/>
      <c r="AD222" s="236"/>
      <c r="AE222" s="236"/>
      <c r="AF222" s="243">
        <f t="shared" si="19"/>
        <v>0</v>
      </c>
      <c r="AG222" s="236"/>
      <c r="AH222" s="236"/>
      <c r="AI222" s="212">
        <f t="shared" si="20"/>
        <v>0</v>
      </c>
      <c r="AJ222" s="240">
        <f t="shared" si="18"/>
        <v>0</v>
      </c>
      <c r="AK222" s="240">
        <f t="shared" si="18"/>
        <v>0</v>
      </c>
      <c r="AL222" s="212">
        <f t="shared" si="21"/>
        <v>0</v>
      </c>
      <c r="AM222" s="236"/>
      <c r="AN222" s="236"/>
      <c r="AO222" s="236"/>
      <c r="AP222" s="236" t="s">
        <v>511</v>
      </c>
      <c r="AQ222" s="249" t="s">
        <v>512</v>
      </c>
    </row>
    <row r="223" spans="1:43" ht="30.75" customHeight="1" x14ac:dyDescent="0.15">
      <c r="A223" s="235" t="s">
        <v>1121</v>
      </c>
      <c r="B223" s="235" t="s">
        <v>1122</v>
      </c>
      <c r="C223" s="235" t="s">
        <v>1454</v>
      </c>
      <c r="D223" s="236" t="s">
        <v>1455</v>
      </c>
      <c r="E223" s="236" t="s">
        <v>249</v>
      </c>
      <c r="F223" s="236"/>
      <c r="G223" s="236" t="s">
        <v>249</v>
      </c>
      <c r="H223" s="236"/>
      <c r="I223" s="236"/>
      <c r="J223" s="236"/>
      <c r="K223" s="236" t="s">
        <v>314</v>
      </c>
      <c r="L223" s="236"/>
      <c r="M223" s="236" t="s">
        <v>506</v>
      </c>
      <c r="N223" s="236" t="s">
        <v>494</v>
      </c>
      <c r="O223" s="236" t="s">
        <v>404</v>
      </c>
      <c r="P223" s="236" t="s">
        <v>495</v>
      </c>
      <c r="Q223" s="236">
        <v>8</v>
      </c>
      <c r="R223" s="236" t="s">
        <v>1188</v>
      </c>
      <c r="S223" s="236" t="s">
        <v>497</v>
      </c>
      <c r="T223" s="236" t="s">
        <v>508</v>
      </c>
      <c r="U223" s="236" t="s">
        <v>509</v>
      </c>
      <c r="V223" s="236" t="s">
        <v>509</v>
      </c>
      <c r="W223" s="236"/>
      <c r="X223" s="236"/>
      <c r="Y223" s="241">
        <f t="shared" si="17"/>
        <v>0</v>
      </c>
      <c r="Z223" s="236" t="s">
        <v>407</v>
      </c>
      <c r="AA223" s="236">
        <v>0</v>
      </c>
      <c r="AB223" s="236">
        <v>0</v>
      </c>
      <c r="AC223" s="236"/>
      <c r="AD223" s="236"/>
      <c r="AE223" s="236"/>
      <c r="AF223" s="243">
        <f t="shared" si="19"/>
        <v>0</v>
      </c>
      <c r="AG223" s="236"/>
      <c r="AH223" s="236"/>
      <c r="AI223" s="212">
        <f t="shared" si="20"/>
        <v>0</v>
      </c>
      <c r="AJ223" s="240">
        <f t="shared" si="18"/>
        <v>0</v>
      </c>
      <c r="AK223" s="240">
        <f t="shared" si="18"/>
        <v>0</v>
      </c>
      <c r="AL223" s="212">
        <f t="shared" si="21"/>
        <v>0</v>
      </c>
      <c r="AM223" s="236"/>
      <c r="AN223" s="236"/>
      <c r="AO223" s="236"/>
      <c r="AP223" s="236" t="s">
        <v>501</v>
      </c>
      <c r="AQ223" s="249" t="s">
        <v>502</v>
      </c>
    </row>
    <row r="224" spans="1:43" ht="30.75" customHeight="1" x14ac:dyDescent="0.15">
      <c r="A224" s="235" t="s">
        <v>1121</v>
      </c>
      <c r="B224" s="235" t="s">
        <v>1122</v>
      </c>
      <c r="C224" s="235" t="s">
        <v>1324</v>
      </c>
      <c r="D224" s="236" t="s">
        <v>1456</v>
      </c>
      <c r="E224" s="236" t="s">
        <v>240</v>
      </c>
      <c r="F224" s="237" t="s">
        <v>240</v>
      </c>
      <c r="G224" s="237"/>
      <c r="H224" s="237"/>
      <c r="I224" s="237"/>
      <c r="J224" s="237"/>
      <c r="K224" s="236" t="s">
        <v>314</v>
      </c>
      <c r="L224" s="237"/>
      <c r="M224" s="236" t="s">
        <v>402</v>
      </c>
      <c r="N224" s="236" t="s">
        <v>494</v>
      </c>
      <c r="O224" s="236" t="s">
        <v>404</v>
      </c>
      <c r="P224" s="236" t="s">
        <v>414</v>
      </c>
      <c r="Q224" s="236">
        <v>1</v>
      </c>
      <c r="R224" s="236" t="s">
        <v>1143</v>
      </c>
      <c r="S224" s="236" t="s">
        <v>497</v>
      </c>
      <c r="T224" s="236" t="s">
        <v>508</v>
      </c>
      <c r="U224" s="236" t="s">
        <v>509</v>
      </c>
      <c r="V224" s="236" t="s">
        <v>794</v>
      </c>
      <c r="W224" s="236"/>
      <c r="X224" s="236"/>
      <c r="Y224" s="241">
        <f t="shared" si="17"/>
        <v>0</v>
      </c>
      <c r="Z224" s="236" t="s">
        <v>407</v>
      </c>
      <c r="AA224" s="236">
        <v>0</v>
      </c>
      <c r="AB224" s="236">
        <v>0</v>
      </c>
      <c r="AC224" s="236"/>
      <c r="AD224" s="236"/>
      <c r="AE224" s="236"/>
      <c r="AF224" s="243">
        <f t="shared" si="19"/>
        <v>0</v>
      </c>
      <c r="AG224" s="236"/>
      <c r="AH224" s="236"/>
      <c r="AI224" s="212">
        <f t="shared" si="20"/>
        <v>0</v>
      </c>
      <c r="AJ224" s="240">
        <f t="shared" si="18"/>
        <v>0</v>
      </c>
      <c r="AK224" s="240">
        <f>AE224+AH224</f>
        <v>0</v>
      </c>
      <c r="AL224" s="212">
        <f t="shared" si="21"/>
        <v>0</v>
      </c>
      <c r="AM224" s="236"/>
      <c r="AN224" s="236"/>
      <c r="AO224" s="236"/>
      <c r="AP224" s="236" t="s">
        <v>501</v>
      </c>
      <c r="AQ224" s="249" t="s">
        <v>502</v>
      </c>
    </row>
    <row r="225" spans="1:43" ht="30.75" customHeight="1" x14ac:dyDescent="0.15">
      <c r="A225" s="235" t="s">
        <v>1121</v>
      </c>
      <c r="B225" s="235" t="s">
        <v>1122</v>
      </c>
      <c r="C225" s="235" t="s">
        <v>1153</v>
      </c>
      <c r="D225" s="236" t="s">
        <v>1457</v>
      </c>
      <c r="E225" s="236" t="s">
        <v>249</v>
      </c>
      <c r="F225" s="236"/>
      <c r="G225" s="236" t="s">
        <v>249</v>
      </c>
      <c r="H225" s="236"/>
      <c r="I225" s="236"/>
      <c r="J225" s="236"/>
      <c r="K225" s="236" t="s">
        <v>314</v>
      </c>
      <c r="L225" s="236"/>
      <c r="M225" s="236" t="s">
        <v>506</v>
      </c>
      <c r="N225" s="236" t="s">
        <v>494</v>
      </c>
      <c r="O225" s="236" t="s">
        <v>404</v>
      </c>
      <c r="P225" s="236" t="s">
        <v>495</v>
      </c>
      <c r="Q225" s="236">
        <v>2</v>
      </c>
      <c r="R225" s="236" t="s">
        <v>1135</v>
      </c>
      <c r="S225" s="236" t="s">
        <v>497</v>
      </c>
      <c r="T225" s="236" t="s">
        <v>508</v>
      </c>
      <c r="U225" s="236" t="s">
        <v>509</v>
      </c>
      <c r="V225" s="236" t="s">
        <v>768</v>
      </c>
      <c r="W225" s="236">
        <v>539</v>
      </c>
      <c r="X225" s="236">
        <v>169</v>
      </c>
      <c r="Y225" s="241">
        <f t="shared" si="17"/>
        <v>708</v>
      </c>
      <c r="Z225" s="236" t="s">
        <v>407</v>
      </c>
      <c r="AA225" s="236">
        <v>0</v>
      </c>
      <c r="AB225" s="236">
        <v>0</v>
      </c>
      <c r="AC225" s="236"/>
      <c r="AD225" s="236"/>
      <c r="AE225" s="236"/>
      <c r="AF225" s="243">
        <f t="shared" si="19"/>
        <v>0</v>
      </c>
      <c r="AG225" s="236"/>
      <c r="AH225" s="236"/>
      <c r="AI225" s="212">
        <f t="shared" si="20"/>
        <v>0</v>
      </c>
      <c r="AJ225" s="240">
        <f t="shared" si="18"/>
        <v>0</v>
      </c>
      <c r="AK225" s="240">
        <f t="shared" si="18"/>
        <v>0</v>
      </c>
      <c r="AL225" s="212">
        <f t="shared" si="21"/>
        <v>0</v>
      </c>
      <c r="AM225" s="236"/>
      <c r="AN225" s="236"/>
      <c r="AO225" s="236"/>
      <c r="AP225" s="236" t="s">
        <v>511</v>
      </c>
      <c r="AQ225" s="249" t="s">
        <v>512</v>
      </c>
    </row>
    <row r="226" spans="1:43" ht="30.75" customHeight="1" x14ac:dyDescent="0.15">
      <c r="A226" s="235" t="s">
        <v>1121</v>
      </c>
      <c r="B226" s="235" t="s">
        <v>1122</v>
      </c>
      <c r="C226" s="235" t="s">
        <v>1241</v>
      </c>
      <c r="D226" s="236" t="s">
        <v>1458</v>
      </c>
      <c r="E226" s="236" t="s">
        <v>249</v>
      </c>
      <c r="F226" s="236"/>
      <c r="G226" s="236" t="s">
        <v>249</v>
      </c>
      <c r="H226" s="236"/>
      <c r="I226" s="236"/>
      <c r="J226" s="236"/>
      <c r="K226" s="236" t="s">
        <v>314</v>
      </c>
      <c r="L226" s="236"/>
      <c r="M226" s="236" t="s">
        <v>506</v>
      </c>
      <c r="N226" s="236" t="s">
        <v>494</v>
      </c>
      <c r="O226" s="236" t="s">
        <v>404</v>
      </c>
      <c r="P226" s="236" t="s">
        <v>550</v>
      </c>
      <c r="Q226" s="236">
        <v>3</v>
      </c>
      <c r="R226" s="236" t="s">
        <v>1459</v>
      </c>
      <c r="S226" s="236" t="s">
        <v>497</v>
      </c>
      <c r="T226" s="236" t="s">
        <v>508</v>
      </c>
      <c r="U226" s="236" t="s">
        <v>509</v>
      </c>
      <c r="V226" s="236" t="s">
        <v>509</v>
      </c>
      <c r="W226" s="236">
        <v>139</v>
      </c>
      <c r="X226" s="236">
        <v>100</v>
      </c>
      <c r="Y226" s="241">
        <f t="shared" si="17"/>
        <v>239</v>
      </c>
      <c r="Z226" s="236" t="s">
        <v>407</v>
      </c>
      <c r="AA226" s="236">
        <v>0</v>
      </c>
      <c r="AB226" s="236">
        <v>0</v>
      </c>
      <c r="AC226" s="236"/>
      <c r="AD226" s="236"/>
      <c r="AE226" s="236"/>
      <c r="AF226" s="243">
        <f t="shared" si="19"/>
        <v>0</v>
      </c>
      <c r="AG226" s="236"/>
      <c r="AH226" s="236"/>
      <c r="AI226" s="212">
        <f t="shared" si="20"/>
        <v>0</v>
      </c>
      <c r="AJ226" s="240">
        <f t="shared" si="18"/>
        <v>0</v>
      </c>
      <c r="AK226" s="240">
        <f t="shared" si="18"/>
        <v>0</v>
      </c>
      <c r="AL226" s="212">
        <f t="shared" si="21"/>
        <v>0</v>
      </c>
      <c r="AM226" s="236"/>
      <c r="AN226" s="236"/>
      <c r="AO226" s="236"/>
      <c r="AP226" s="236" t="s">
        <v>511</v>
      </c>
      <c r="AQ226" s="249" t="s">
        <v>512</v>
      </c>
    </row>
    <row r="227" spans="1:43" ht="30.75" customHeight="1" x14ac:dyDescent="0.15">
      <c r="A227" s="235" t="s">
        <v>1121</v>
      </c>
      <c r="B227" s="235" t="s">
        <v>1122</v>
      </c>
      <c r="C227" s="235" t="s">
        <v>1192</v>
      </c>
      <c r="D227" s="236" t="s">
        <v>1460</v>
      </c>
      <c r="E227" s="236" t="s">
        <v>249</v>
      </c>
      <c r="F227" s="236"/>
      <c r="G227" s="236" t="s">
        <v>249</v>
      </c>
      <c r="H227" s="236"/>
      <c r="I227" s="236"/>
      <c r="J227" s="236"/>
      <c r="K227" s="236" t="s">
        <v>314</v>
      </c>
      <c r="L227" s="236"/>
      <c r="M227" s="236" t="s">
        <v>506</v>
      </c>
      <c r="N227" s="236" t="s">
        <v>494</v>
      </c>
      <c r="O227" s="236" t="s">
        <v>404</v>
      </c>
      <c r="P227" s="236" t="s">
        <v>495</v>
      </c>
      <c r="Q227" s="236">
        <v>3</v>
      </c>
      <c r="R227" s="236" t="s">
        <v>1135</v>
      </c>
      <c r="S227" s="236" t="s">
        <v>497</v>
      </c>
      <c r="T227" s="236" t="s">
        <v>508</v>
      </c>
      <c r="U227" s="236" t="s">
        <v>509</v>
      </c>
      <c r="V227" s="236" t="s">
        <v>768</v>
      </c>
      <c r="W227" s="236">
        <v>640</v>
      </c>
      <c r="X227" s="236">
        <v>151</v>
      </c>
      <c r="Y227" s="241">
        <f t="shared" si="17"/>
        <v>791</v>
      </c>
      <c r="Z227" s="236" t="s">
        <v>515</v>
      </c>
      <c r="AA227" s="236">
        <v>1</v>
      </c>
      <c r="AB227" s="236">
        <v>200</v>
      </c>
      <c r="AC227" s="236"/>
      <c r="AD227" s="236"/>
      <c r="AE227" s="236"/>
      <c r="AF227" s="243">
        <v>0</v>
      </c>
      <c r="AG227" s="236"/>
      <c r="AH227" s="236"/>
      <c r="AI227" s="212">
        <f>AG227+AH227</f>
        <v>0</v>
      </c>
      <c r="AJ227" s="240">
        <f t="shared" si="18"/>
        <v>0</v>
      </c>
      <c r="AK227" s="240">
        <f t="shared" si="18"/>
        <v>0</v>
      </c>
      <c r="AL227" s="212">
        <f t="shared" si="21"/>
        <v>0</v>
      </c>
      <c r="AM227" s="236"/>
      <c r="AN227" s="236"/>
      <c r="AO227" s="236"/>
      <c r="AP227" s="236" t="s">
        <v>511</v>
      </c>
      <c r="AQ227" s="249" t="s">
        <v>512</v>
      </c>
    </row>
    <row r="228" spans="1:43" ht="30.75" customHeight="1" x14ac:dyDescent="0.15">
      <c r="A228" s="235" t="s">
        <v>1121</v>
      </c>
      <c r="B228" s="235" t="s">
        <v>1122</v>
      </c>
      <c r="C228" s="235" t="s">
        <v>1144</v>
      </c>
      <c r="D228" s="236" t="s">
        <v>1461</v>
      </c>
      <c r="E228" s="236" t="s">
        <v>240</v>
      </c>
      <c r="F228" s="237" t="s">
        <v>240</v>
      </c>
      <c r="G228" s="237"/>
      <c r="H228" s="237"/>
      <c r="I228" s="237"/>
      <c r="J228" s="237"/>
      <c r="K228" s="237"/>
      <c r="L228" s="237"/>
      <c r="M228" s="236" t="s">
        <v>402</v>
      </c>
      <c r="N228" s="236" t="s">
        <v>403</v>
      </c>
      <c r="O228" s="236" t="s">
        <v>404</v>
      </c>
      <c r="P228" s="236" t="s">
        <v>414</v>
      </c>
      <c r="Q228" s="236">
        <v>29</v>
      </c>
      <c r="R228" s="236"/>
      <c r="S228" s="236"/>
      <c r="T228" s="236"/>
      <c r="U228" s="236"/>
      <c r="V228" s="236"/>
      <c r="W228" s="236"/>
      <c r="X228" s="236"/>
      <c r="Y228" s="241">
        <f t="shared" si="17"/>
        <v>0</v>
      </c>
      <c r="Z228" s="236"/>
      <c r="AA228" s="236">
        <v>0</v>
      </c>
      <c r="AB228" s="236">
        <v>0</v>
      </c>
      <c r="AC228" s="236" t="s">
        <v>1125</v>
      </c>
      <c r="AD228" s="236">
        <v>0</v>
      </c>
      <c r="AE228" s="236">
        <v>0</v>
      </c>
      <c r="AF228" s="243">
        <v>0</v>
      </c>
      <c r="AG228" s="236">
        <v>0</v>
      </c>
      <c r="AH228" s="236">
        <v>0</v>
      </c>
      <c r="AI228" s="212">
        <f>AG228+AH228</f>
        <v>0</v>
      </c>
      <c r="AJ228" s="240">
        <v>0</v>
      </c>
      <c r="AK228" s="240">
        <f>AE228+AH228</f>
        <v>0</v>
      </c>
      <c r="AL228" s="212">
        <f t="shared" si="21"/>
        <v>0</v>
      </c>
      <c r="AM228" s="236" t="s">
        <v>407</v>
      </c>
      <c r="AN228" s="236">
        <v>0</v>
      </c>
      <c r="AO228" s="236">
        <v>0</v>
      </c>
      <c r="AP228" s="236" t="s">
        <v>408</v>
      </c>
      <c r="AQ228" s="244" t="s">
        <v>409</v>
      </c>
    </row>
    <row r="229" spans="1:43" ht="30.75" customHeight="1" x14ac:dyDescent="0.15">
      <c r="A229" s="235" t="s">
        <v>1121</v>
      </c>
      <c r="B229" s="235" t="s">
        <v>1122</v>
      </c>
      <c r="C229" s="235" t="s">
        <v>1398</v>
      </c>
      <c r="D229" s="236" t="s">
        <v>1462</v>
      </c>
      <c r="E229" s="236" t="s">
        <v>299</v>
      </c>
      <c r="F229" s="236"/>
      <c r="G229" s="236"/>
      <c r="H229" s="236"/>
      <c r="I229" s="236"/>
      <c r="J229" s="236" t="s">
        <v>299</v>
      </c>
      <c r="K229" s="236" t="s">
        <v>314</v>
      </c>
      <c r="L229" s="236"/>
      <c r="M229" s="236" t="s">
        <v>402</v>
      </c>
      <c r="N229" s="236" t="s">
        <v>494</v>
      </c>
      <c r="O229" s="236" t="s">
        <v>577</v>
      </c>
      <c r="P229" s="236" t="s">
        <v>405</v>
      </c>
      <c r="Q229" s="236">
        <v>1</v>
      </c>
      <c r="R229" s="236" t="s">
        <v>1128</v>
      </c>
      <c r="S229" s="236" t="s">
        <v>497</v>
      </c>
      <c r="T229" s="236" t="s">
        <v>508</v>
      </c>
      <c r="U229" s="236" t="s">
        <v>509</v>
      </c>
      <c r="V229" s="236" t="s">
        <v>509</v>
      </c>
      <c r="W229" s="236">
        <v>0</v>
      </c>
      <c r="X229" s="236">
        <v>30</v>
      </c>
      <c r="Y229" s="241">
        <f t="shared" si="17"/>
        <v>30</v>
      </c>
      <c r="Z229" s="236" t="s">
        <v>407</v>
      </c>
      <c r="AA229" s="236">
        <v>0</v>
      </c>
      <c r="AB229" s="236">
        <v>0</v>
      </c>
      <c r="AC229" s="236"/>
      <c r="AD229" s="236"/>
      <c r="AE229" s="236"/>
      <c r="AF229" s="243">
        <f>SUM(AD229:AE229)</f>
        <v>0</v>
      </c>
      <c r="AG229" s="236"/>
      <c r="AH229" s="236"/>
      <c r="AI229" s="212">
        <f t="shared" ref="AI229:AI249" si="22">SUM(AG229:AH229)</f>
        <v>0</v>
      </c>
      <c r="AJ229" s="240">
        <f t="shared" ref="AJ229:AK249" si="23">AD229+AG229</f>
        <v>0</v>
      </c>
      <c r="AK229" s="240">
        <f t="shared" si="23"/>
        <v>0</v>
      </c>
      <c r="AL229" s="212">
        <f t="shared" si="21"/>
        <v>0</v>
      </c>
      <c r="AM229" s="236"/>
      <c r="AN229" s="236"/>
      <c r="AO229" s="236"/>
      <c r="AP229" s="236" t="s">
        <v>563</v>
      </c>
      <c r="AQ229" s="249" t="s">
        <v>598</v>
      </c>
    </row>
    <row r="230" spans="1:43" ht="30.75" customHeight="1" x14ac:dyDescent="0.15">
      <c r="A230" s="235" t="s">
        <v>1121</v>
      </c>
      <c r="B230" s="235" t="s">
        <v>1122</v>
      </c>
      <c r="C230" s="235" t="s">
        <v>1203</v>
      </c>
      <c r="D230" s="236" t="s">
        <v>1463</v>
      </c>
      <c r="E230" s="236" t="s">
        <v>240</v>
      </c>
      <c r="F230" s="237" t="s">
        <v>240</v>
      </c>
      <c r="G230" s="237"/>
      <c r="H230" s="237"/>
      <c r="I230" s="237"/>
      <c r="J230" s="237"/>
      <c r="K230" s="237"/>
      <c r="L230" s="237" t="s">
        <v>318</v>
      </c>
      <c r="M230" s="236" t="s">
        <v>402</v>
      </c>
      <c r="N230" s="236" t="s">
        <v>494</v>
      </c>
      <c r="O230" s="236" t="s">
        <v>404</v>
      </c>
      <c r="P230" s="236" t="s">
        <v>495</v>
      </c>
      <c r="Q230" s="236">
        <v>1</v>
      </c>
      <c r="R230" s="236" t="s">
        <v>1257</v>
      </c>
      <c r="S230" s="236" t="s">
        <v>497</v>
      </c>
      <c r="T230" s="236" t="s">
        <v>573</v>
      </c>
      <c r="U230" s="236" t="s">
        <v>573</v>
      </c>
      <c r="V230" s="236" t="s">
        <v>573</v>
      </c>
      <c r="W230" s="236">
        <v>0</v>
      </c>
      <c r="X230" s="236">
        <v>1100</v>
      </c>
      <c r="Y230" s="241">
        <f t="shared" si="17"/>
        <v>1100</v>
      </c>
      <c r="Z230" s="236" t="s">
        <v>407</v>
      </c>
      <c r="AA230" s="236">
        <v>0</v>
      </c>
      <c r="AB230" s="236">
        <v>0</v>
      </c>
      <c r="AC230" s="236"/>
      <c r="AD230" s="236"/>
      <c r="AE230" s="236"/>
      <c r="AF230" s="243">
        <f t="shared" ref="AF230:AF249" si="24">SUM(AD230:AE230)</f>
        <v>0</v>
      </c>
      <c r="AG230" s="236"/>
      <c r="AH230" s="236"/>
      <c r="AI230" s="212">
        <f t="shared" si="22"/>
        <v>0</v>
      </c>
      <c r="AJ230" s="240">
        <f t="shared" si="23"/>
        <v>0</v>
      </c>
      <c r="AK230" s="240">
        <f>AE230+AH230</f>
        <v>0</v>
      </c>
      <c r="AL230" s="212">
        <f t="shared" si="21"/>
        <v>0</v>
      </c>
      <c r="AM230" s="236"/>
      <c r="AN230" s="236"/>
      <c r="AO230" s="236"/>
      <c r="AP230" s="236" t="s">
        <v>501</v>
      </c>
      <c r="AQ230" s="249" t="s">
        <v>502</v>
      </c>
    </row>
    <row r="231" spans="1:43" ht="30.75" customHeight="1" x14ac:dyDescent="0.15">
      <c r="A231" s="235" t="s">
        <v>1121</v>
      </c>
      <c r="B231" s="235" t="s">
        <v>1122</v>
      </c>
      <c r="C231" s="235" t="s">
        <v>1139</v>
      </c>
      <c r="D231" s="236" t="s">
        <v>1463</v>
      </c>
      <c r="E231" s="236" t="s">
        <v>249</v>
      </c>
      <c r="F231" s="236"/>
      <c r="G231" s="236" t="s">
        <v>249</v>
      </c>
      <c r="H231" s="236"/>
      <c r="I231" s="236"/>
      <c r="J231" s="236"/>
      <c r="K231" s="236"/>
      <c r="L231" s="237" t="s">
        <v>318</v>
      </c>
      <c r="M231" s="236" t="s">
        <v>506</v>
      </c>
      <c r="N231" s="236" t="s">
        <v>494</v>
      </c>
      <c r="O231" s="236" t="s">
        <v>404</v>
      </c>
      <c r="P231" s="236" t="s">
        <v>495</v>
      </c>
      <c r="Q231" s="236">
        <v>1</v>
      </c>
      <c r="R231" s="236" t="s">
        <v>1305</v>
      </c>
      <c r="S231" s="236" t="s">
        <v>497</v>
      </c>
      <c r="T231" s="236" t="s">
        <v>605</v>
      </c>
      <c r="U231" s="236" t="s">
        <v>643</v>
      </c>
      <c r="V231" s="236" t="s">
        <v>643</v>
      </c>
      <c r="W231" s="236">
        <v>232</v>
      </c>
      <c r="X231" s="236">
        <v>44</v>
      </c>
      <c r="Y231" s="241">
        <f t="shared" si="17"/>
        <v>276</v>
      </c>
      <c r="Z231" s="236" t="s">
        <v>407</v>
      </c>
      <c r="AA231" s="236">
        <v>0</v>
      </c>
      <c r="AB231" s="236">
        <v>0</v>
      </c>
      <c r="AC231" s="236"/>
      <c r="AD231" s="236"/>
      <c r="AE231" s="236"/>
      <c r="AF231" s="243">
        <f t="shared" si="24"/>
        <v>0</v>
      </c>
      <c r="AG231" s="236"/>
      <c r="AH231" s="236"/>
      <c r="AI231" s="212">
        <f t="shared" si="22"/>
        <v>0</v>
      </c>
      <c r="AJ231" s="240">
        <f t="shared" si="23"/>
        <v>0</v>
      </c>
      <c r="AK231" s="240">
        <f t="shared" si="23"/>
        <v>0</v>
      </c>
      <c r="AL231" s="212">
        <f t="shared" si="21"/>
        <v>0</v>
      </c>
      <c r="AM231" s="236"/>
      <c r="AN231" s="236"/>
      <c r="AO231" s="236"/>
      <c r="AP231" s="236" t="s">
        <v>511</v>
      </c>
      <c r="AQ231" s="249" t="s">
        <v>512</v>
      </c>
    </row>
    <row r="232" spans="1:43" ht="30.75" customHeight="1" x14ac:dyDescent="0.15">
      <c r="A232" s="235" t="s">
        <v>1121</v>
      </c>
      <c r="B232" s="235" t="s">
        <v>1122</v>
      </c>
      <c r="C232" s="235" t="s">
        <v>1131</v>
      </c>
      <c r="D232" s="236" t="s">
        <v>1463</v>
      </c>
      <c r="E232" s="236" t="s">
        <v>240</v>
      </c>
      <c r="F232" s="237" t="s">
        <v>240</v>
      </c>
      <c r="G232" s="237"/>
      <c r="H232" s="237"/>
      <c r="I232" s="237"/>
      <c r="J232" s="237"/>
      <c r="K232" s="236" t="s">
        <v>314</v>
      </c>
      <c r="L232" s="237"/>
      <c r="M232" s="236" t="s">
        <v>402</v>
      </c>
      <c r="N232" s="236" t="s">
        <v>494</v>
      </c>
      <c r="O232" s="236" t="s">
        <v>404</v>
      </c>
      <c r="P232" s="236" t="s">
        <v>495</v>
      </c>
      <c r="Q232" s="236">
        <v>1</v>
      </c>
      <c r="R232" s="236" t="s">
        <v>1464</v>
      </c>
      <c r="S232" s="236" t="s">
        <v>497</v>
      </c>
      <c r="T232" s="236" t="s">
        <v>508</v>
      </c>
      <c r="U232" s="236" t="s">
        <v>509</v>
      </c>
      <c r="V232" s="236" t="s">
        <v>930</v>
      </c>
      <c r="W232" s="236">
        <v>0</v>
      </c>
      <c r="X232" s="236">
        <v>950</v>
      </c>
      <c r="Y232" s="241">
        <f t="shared" si="17"/>
        <v>950</v>
      </c>
      <c r="Z232" s="236" t="s">
        <v>407</v>
      </c>
      <c r="AA232" s="236">
        <v>0</v>
      </c>
      <c r="AB232" s="236">
        <v>0</v>
      </c>
      <c r="AC232" s="236"/>
      <c r="AD232" s="236"/>
      <c r="AE232" s="236"/>
      <c r="AF232" s="243">
        <f t="shared" si="24"/>
        <v>0</v>
      </c>
      <c r="AG232" s="236"/>
      <c r="AH232" s="236"/>
      <c r="AI232" s="212">
        <f t="shared" si="22"/>
        <v>0</v>
      </c>
      <c r="AJ232" s="240">
        <f t="shared" si="23"/>
        <v>0</v>
      </c>
      <c r="AK232" s="240">
        <f t="shared" si="23"/>
        <v>0</v>
      </c>
      <c r="AL232" s="212">
        <f t="shared" si="21"/>
        <v>0</v>
      </c>
      <c r="AM232" s="236"/>
      <c r="AN232" s="236"/>
      <c r="AO232" s="236"/>
      <c r="AP232" s="236" t="s">
        <v>501</v>
      </c>
      <c r="AQ232" s="249" t="s">
        <v>502</v>
      </c>
    </row>
    <row r="233" spans="1:43" ht="30.75" customHeight="1" x14ac:dyDescent="0.15">
      <c r="A233" s="235" t="s">
        <v>1121</v>
      </c>
      <c r="B233" s="235" t="s">
        <v>1122</v>
      </c>
      <c r="C233" s="235" t="s">
        <v>1465</v>
      </c>
      <c r="D233" s="236" t="s">
        <v>1466</v>
      </c>
      <c r="E233" s="236" t="s">
        <v>240</v>
      </c>
      <c r="F233" s="237" t="s">
        <v>240</v>
      </c>
      <c r="G233" s="237"/>
      <c r="H233" s="237"/>
      <c r="I233" s="237"/>
      <c r="J233" s="237"/>
      <c r="K233" s="237"/>
      <c r="L233" s="237"/>
      <c r="M233" s="236" t="s">
        <v>402</v>
      </c>
      <c r="N233" s="236" t="s">
        <v>403</v>
      </c>
      <c r="O233" s="236" t="s">
        <v>404</v>
      </c>
      <c r="P233" s="236" t="s">
        <v>414</v>
      </c>
      <c r="Q233" s="236">
        <v>28</v>
      </c>
      <c r="R233" s="236"/>
      <c r="S233" s="236"/>
      <c r="T233" s="236"/>
      <c r="U233" s="236"/>
      <c r="V233" s="236"/>
      <c r="W233" s="236"/>
      <c r="X233" s="236"/>
      <c r="Y233" s="241">
        <f t="shared" si="17"/>
        <v>0</v>
      </c>
      <c r="Z233" s="236"/>
      <c r="AA233" s="236">
        <v>0</v>
      </c>
      <c r="AB233" s="236">
        <v>0</v>
      </c>
      <c r="AC233" s="236" t="s">
        <v>1125</v>
      </c>
      <c r="AD233" s="236">
        <v>0</v>
      </c>
      <c r="AE233" s="236">
        <v>0</v>
      </c>
      <c r="AF233" s="243">
        <f t="shared" si="24"/>
        <v>0</v>
      </c>
      <c r="AG233" s="236">
        <v>0</v>
      </c>
      <c r="AH233" s="236">
        <v>261</v>
      </c>
      <c r="AI233" s="212">
        <f t="shared" si="22"/>
        <v>261</v>
      </c>
      <c r="AJ233" s="240">
        <f t="shared" si="23"/>
        <v>0</v>
      </c>
      <c r="AK233" s="240">
        <f t="shared" si="23"/>
        <v>261</v>
      </c>
      <c r="AL233" s="212">
        <f t="shared" si="21"/>
        <v>261</v>
      </c>
      <c r="AM233" s="236" t="s">
        <v>407</v>
      </c>
      <c r="AN233" s="236">
        <v>0</v>
      </c>
      <c r="AO233" s="236">
        <v>0</v>
      </c>
      <c r="AP233" s="236" t="s">
        <v>408</v>
      </c>
      <c r="AQ233" s="244" t="s">
        <v>409</v>
      </c>
    </row>
    <row r="234" spans="1:43" ht="30.75" customHeight="1" x14ac:dyDescent="0.25">
      <c r="A234" s="235" t="s">
        <v>1121</v>
      </c>
      <c r="B234" s="235" t="s">
        <v>1122</v>
      </c>
      <c r="C234" s="235" t="s">
        <v>1467</v>
      </c>
      <c r="D234" s="236" t="s">
        <v>1468</v>
      </c>
      <c r="E234" s="236" t="s">
        <v>1156</v>
      </c>
      <c r="F234" s="237" t="s">
        <v>240</v>
      </c>
      <c r="G234" s="237"/>
      <c r="H234" s="246" t="s">
        <v>264</v>
      </c>
      <c r="I234" s="246"/>
      <c r="J234" s="246"/>
      <c r="K234" s="246"/>
      <c r="L234" s="237" t="s">
        <v>318</v>
      </c>
      <c r="M234" s="236" t="s">
        <v>402</v>
      </c>
      <c r="N234" s="236" t="s">
        <v>494</v>
      </c>
      <c r="O234" s="236" t="s">
        <v>404</v>
      </c>
      <c r="P234" s="236" t="s">
        <v>495</v>
      </c>
      <c r="Q234" s="236">
        <v>3</v>
      </c>
      <c r="R234" s="236" t="s">
        <v>1469</v>
      </c>
      <c r="S234" s="236" t="s">
        <v>497</v>
      </c>
      <c r="T234" s="236" t="s">
        <v>579</v>
      </c>
      <c r="U234" s="236" t="s">
        <v>647</v>
      </c>
      <c r="V234" s="236" t="s">
        <v>747</v>
      </c>
      <c r="W234" s="236">
        <v>0</v>
      </c>
      <c r="X234" s="236">
        <v>105</v>
      </c>
      <c r="Y234" s="241">
        <f t="shared" si="17"/>
        <v>105</v>
      </c>
      <c r="Z234" s="236" t="s">
        <v>407</v>
      </c>
      <c r="AA234" s="236">
        <v>0</v>
      </c>
      <c r="AB234" s="236">
        <v>0</v>
      </c>
      <c r="AC234" s="236"/>
      <c r="AD234" s="236"/>
      <c r="AE234" s="236"/>
      <c r="AF234" s="243">
        <f t="shared" si="24"/>
        <v>0</v>
      </c>
      <c r="AG234" s="236"/>
      <c r="AH234" s="236"/>
      <c r="AI234" s="212">
        <f t="shared" si="22"/>
        <v>0</v>
      </c>
      <c r="AJ234" s="240">
        <f t="shared" si="23"/>
        <v>0</v>
      </c>
      <c r="AK234" s="240">
        <f t="shared" si="23"/>
        <v>0</v>
      </c>
      <c r="AL234" s="212">
        <f t="shared" si="21"/>
        <v>0</v>
      </c>
      <c r="AM234" s="236"/>
      <c r="AN234" s="236"/>
      <c r="AO234" s="236"/>
      <c r="AP234" s="236" t="s">
        <v>501</v>
      </c>
      <c r="AQ234" s="249" t="s">
        <v>502</v>
      </c>
    </row>
    <row r="235" spans="1:43" ht="30.75" customHeight="1" x14ac:dyDescent="0.15">
      <c r="A235" s="235" t="s">
        <v>1121</v>
      </c>
      <c r="B235" s="235" t="s">
        <v>1122</v>
      </c>
      <c r="C235" s="235" t="s">
        <v>1179</v>
      </c>
      <c r="D235" s="236" t="s">
        <v>1470</v>
      </c>
      <c r="E235" s="236" t="s">
        <v>240</v>
      </c>
      <c r="F235" s="237" t="s">
        <v>240</v>
      </c>
      <c r="G235" s="237"/>
      <c r="H235" s="237"/>
      <c r="I235" s="237"/>
      <c r="J235" s="237"/>
      <c r="K235" s="236" t="s">
        <v>314</v>
      </c>
      <c r="L235" s="237"/>
      <c r="M235" s="236" t="s">
        <v>402</v>
      </c>
      <c r="N235" s="236" t="s">
        <v>494</v>
      </c>
      <c r="O235" s="236" t="s">
        <v>404</v>
      </c>
      <c r="P235" s="236" t="s">
        <v>495</v>
      </c>
      <c r="Q235" s="236">
        <v>1</v>
      </c>
      <c r="R235" s="236" t="s">
        <v>1152</v>
      </c>
      <c r="S235" s="236" t="s">
        <v>497</v>
      </c>
      <c r="T235" s="236" t="s">
        <v>508</v>
      </c>
      <c r="U235" s="236" t="s">
        <v>509</v>
      </c>
      <c r="V235" s="236" t="s">
        <v>701</v>
      </c>
      <c r="W235" s="236">
        <v>0</v>
      </c>
      <c r="X235" s="236">
        <v>200</v>
      </c>
      <c r="Y235" s="241">
        <f t="shared" si="17"/>
        <v>200</v>
      </c>
      <c r="Z235" s="236" t="s">
        <v>407</v>
      </c>
      <c r="AA235" s="236">
        <v>0</v>
      </c>
      <c r="AB235" s="236">
        <v>0</v>
      </c>
      <c r="AC235" s="236"/>
      <c r="AD235" s="236"/>
      <c r="AE235" s="236"/>
      <c r="AF235" s="243">
        <f t="shared" si="24"/>
        <v>0</v>
      </c>
      <c r="AG235" s="236"/>
      <c r="AH235" s="236"/>
      <c r="AI235" s="212">
        <f t="shared" si="22"/>
        <v>0</v>
      </c>
      <c r="AJ235" s="240">
        <f t="shared" si="23"/>
        <v>0</v>
      </c>
      <c r="AK235" s="240">
        <f t="shared" si="23"/>
        <v>0</v>
      </c>
      <c r="AL235" s="212">
        <f t="shared" si="21"/>
        <v>0</v>
      </c>
      <c r="AM235" s="236"/>
      <c r="AN235" s="236"/>
      <c r="AO235" s="236"/>
      <c r="AP235" s="236" t="s">
        <v>501</v>
      </c>
      <c r="AQ235" s="249" t="s">
        <v>502</v>
      </c>
    </row>
    <row r="236" spans="1:43" ht="30.75" customHeight="1" x14ac:dyDescent="0.15">
      <c r="A236" s="235" t="s">
        <v>1121</v>
      </c>
      <c r="B236" s="235" t="s">
        <v>1122</v>
      </c>
      <c r="C236" s="235" t="s">
        <v>1131</v>
      </c>
      <c r="D236" s="236" t="s">
        <v>1470</v>
      </c>
      <c r="E236" s="236" t="s">
        <v>240</v>
      </c>
      <c r="F236" s="237" t="s">
        <v>240</v>
      </c>
      <c r="G236" s="237"/>
      <c r="H236" s="237"/>
      <c r="I236" s="237"/>
      <c r="J236" s="237"/>
      <c r="K236" s="236" t="s">
        <v>314</v>
      </c>
      <c r="L236" s="237"/>
      <c r="M236" s="236" t="s">
        <v>402</v>
      </c>
      <c r="N236" s="236" t="s">
        <v>494</v>
      </c>
      <c r="O236" s="236" t="s">
        <v>404</v>
      </c>
      <c r="P236" s="236" t="s">
        <v>495</v>
      </c>
      <c r="Q236" s="236">
        <v>1</v>
      </c>
      <c r="R236" s="236" t="s">
        <v>1471</v>
      </c>
      <c r="S236" s="236" t="s">
        <v>497</v>
      </c>
      <c r="T236" s="236" t="s">
        <v>508</v>
      </c>
      <c r="U236" s="236" t="s">
        <v>509</v>
      </c>
      <c r="V236" s="236" t="s">
        <v>955</v>
      </c>
      <c r="W236" s="236">
        <v>0</v>
      </c>
      <c r="X236" s="236">
        <v>180</v>
      </c>
      <c r="Y236" s="241">
        <f t="shared" si="17"/>
        <v>180</v>
      </c>
      <c r="Z236" s="236" t="s">
        <v>407</v>
      </c>
      <c r="AA236" s="236">
        <v>0</v>
      </c>
      <c r="AB236" s="236">
        <v>0</v>
      </c>
      <c r="AC236" s="236"/>
      <c r="AD236" s="236"/>
      <c r="AE236" s="236"/>
      <c r="AF236" s="243">
        <f t="shared" si="24"/>
        <v>0</v>
      </c>
      <c r="AG236" s="236"/>
      <c r="AH236" s="236"/>
      <c r="AI236" s="212">
        <f t="shared" si="22"/>
        <v>0</v>
      </c>
      <c r="AJ236" s="240">
        <f t="shared" si="23"/>
        <v>0</v>
      </c>
      <c r="AK236" s="240">
        <f t="shared" si="23"/>
        <v>0</v>
      </c>
      <c r="AL236" s="212">
        <f t="shared" si="21"/>
        <v>0</v>
      </c>
      <c r="AM236" s="236"/>
      <c r="AN236" s="236"/>
      <c r="AO236" s="236"/>
      <c r="AP236" s="236" t="s">
        <v>501</v>
      </c>
      <c r="AQ236" s="249" t="s">
        <v>502</v>
      </c>
    </row>
    <row r="237" spans="1:43" ht="30.75" customHeight="1" x14ac:dyDescent="0.15">
      <c r="A237" s="235" t="s">
        <v>1121</v>
      </c>
      <c r="B237" s="235" t="s">
        <v>1122</v>
      </c>
      <c r="C237" s="235" t="s">
        <v>1162</v>
      </c>
      <c r="D237" s="236" t="s">
        <v>1470</v>
      </c>
      <c r="E237" s="236" t="s">
        <v>240</v>
      </c>
      <c r="F237" s="237" t="s">
        <v>240</v>
      </c>
      <c r="G237" s="237"/>
      <c r="H237" s="237"/>
      <c r="I237" s="237"/>
      <c r="J237" s="237"/>
      <c r="K237" s="236" t="s">
        <v>314</v>
      </c>
      <c r="L237" s="237"/>
      <c r="M237" s="236" t="s">
        <v>402</v>
      </c>
      <c r="N237" s="236" t="s">
        <v>494</v>
      </c>
      <c r="O237" s="236" t="s">
        <v>404</v>
      </c>
      <c r="P237" s="236" t="s">
        <v>495</v>
      </c>
      <c r="Q237" s="236">
        <v>1</v>
      </c>
      <c r="R237" s="236" t="s">
        <v>1472</v>
      </c>
      <c r="S237" s="236" t="s">
        <v>497</v>
      </c>
      <c r="T237" s="236" t="s">
        <v>508</v>
      </c>
      <c r="U237" s="236" t="s">
        <v>509</v>
      </c>
      <c r="V237" s="236" t="s">
        <v>899</v>
      </c>
      <c r="W237" s="236">
        <v>0</v>
      </c>
      <c r="X237" s="236">
        <v>400</v>
      </c>
      <c r="Y237" s="241">
        <f t="shared" si="17"/>
        <v>400</v>
      </c>
      <c r="Z237" s="236" t="s">
        <v>407</v>
      </c>
      <c r="AA237" s="236">
        <v>0</v>
      </c>
      <c r="AB237" s="236">
        <v>0</v>
      </c>
      <c r="AC237" s="236"/>
      <c r="AD237" s="236"/>
      <c r="AE237" s="236"/>
      <c r="AF237" s="243">
        <f t="shared" si="24"/>
        <v>0</v>
      </c>
      <c r="AG237" s="236"/>
      <c r="AH237" s="236"/>
      <c r="AI237" s="212">
        <f t="shared" si="22"/>
        <v>0</v>
      </c>
      <c r="AJ237" s="240">
        <f t="shared" si="23"/>
        <v>0</v>
      </c>
      <c r="AK237" s="240">
        <f t="shared" si="23"/>
        <v>0</v>
      </c>
      <c r="AL237" s="212">
        <f t="shared" si="21"/>
        <v>0</v>
      </c>
      <c r="AM237" s="236"/>
      <c r="AN237" s="236"/>
      <c r="AO237" s="236"/>
      <c r="AP237" s="236" t="s">
        <v>501</v>
      </c>
      <c r="AQ237" s="249" t="s">
        <v>502</v>
      </c>
    </row>
    <row r="238" spans="1:43" ht="30.75" customHeight="1" x14ac:dyDescent="0.15">
      <c r="A238" s="235" t="s">
        <v>1121</v>
      </c>
      <c r="B238" s="235" t="s">
        <v>1122</v>
      </c>
      <c r="C238" s="235" t="s">
        <v>1224</v>
      </c>
      <c r="D238" s="236" t="s">
        <v>1470</v>
      </c>
      <c r="E238" s="236" t="s">
        <v>240</v>
      </c>
      <c r="F238" s="237" t="s">
        <v>240</v>
      </c>
      <c r="G238" s="237"/>
      <c r="H238" s="237"/>
      <c r="I238" s="237"/>
      <c r="J238" s="237"/>
      <c r="K238" s="237"/>
      <c r="L238" s="237" t="s">
        <v>318</v>
      </c>
      <c r="M238" s="236" t="s">
        <v>402</v>
      </c>
      <c r="N238" s="236" t="s">
        <v>494</v>
      </c>
      <c r="O238" s="236" t="s">
        <v>404</v>
      </c>
      <c r="P238" s="236" t="s">
        <v>495</v>
      </c>
      <c r="Q238" s="236">
        <v>1</v>
      </c>
      <c r="R238" s="236" t="s">
        <v>1473</v>
      </c>
      <c r="S238" s="236" t="s">
        <v>497</v>
      </c>
      <c r="T238" s="236" t="s">
        <v>588</v>
      </c>
      <c r="U238" s="236" t="s">
        <v>588</v>
      </c>
      <c r="V238" s="236" t="s">
        <v>693</v>
      </c>
      <c r="W238" s="236">
        <v>0</v>
      </c>
      <c r="X238" s="236">
        <v>210</v>
      </c>
      <c r="Y238" s="241">
        <f t="shared" si="17"/>
        <v>210</v>
      </c>
      <c r="Z238" s="236" t="s">
        <v>407</v>
      </c>
      <c r="AA238" s="236">
        <v>0</v>
      </c>
      <c r="AB238" s="236">
        <v>0</v>
      </c>
      <c r="AC238" s="236"/>
      <c r="AD238" s="236"/>
      <c r="AE238" s="236"/>
      <c r="AF238" s="243">
        <f t="shared" si="24"/>
        <v>0</v>
      </c>
      <c r="AG238" s="236"/>
      <c r="AH238" s="236"/>
      <c r="AI238" s="212">
        <f t="shared" si="22"/>
        <v>0</v>
      </c>
      <c r="AJ238" s="240">
        <f t="shared" si="23"/>
        <v>0</v>
      </c>
      <c r="AK238" s="240">
        <f t="shared" si="23"/>
        <v>0</v>
      </c>
      <c r="AL238" s="212">
        <f t="shared" si="21"/>
        <v>0</v>
      </c>
      <c r="AM238" s="236"/>
      <c r="AN238" s="236"/>
      <c r="AO238" s="236"/>
      <c r="AP238" s="236" t="s">
        <v>501</v>
      </c>
      <c r="AQ238" s="249" t="s">
        <v>502</v>
      </c>
    </row>
    <row r="239" spans="1:43" ht="30.75" customHeight="1" x14ac:dyDescent="0.25">
      <c r="A239" s="235" t="s">
        <v>1121</v>
      </c>
      <c r="B239" s="235" t="s">
        <v>1122</v>
      </c>
      <c r="C239" s="235" t="s">
        <v>1209</v>
      </c>
      <c r="D239" s="236" t="s">
        <v>1474</v>
      </c>
      <c r="E239" s="236" t="s">
        <v>1156</v>
      </c>
      <c r="F239" s="237" t="s">
        <v>240</v>
      </c>
      <c r="G239" s="237"/>
      <c r="H239" s="246" t="s">
        <v>264</v>
      </c>
      <c r="I239" s="246"/>
      <c r="J239" s="246"/>
      <c r="K239" s="246"/>
      <c r="L239" s="237" t="s">
        <v>318</v>
      </c>
      <c r="M239" s="236" t="s">
        <v>402</v>
      </c>
      <c r="N239" s="236" t="s">
        <v>494</v>
      </c>
      <c r="O239" s="236" t="s">
        <v>404</v>
      </c>
      <c r="P239" s="236" t="s">
        <v>495</v>
      </c>
      <c r="Q239" s="236">
        <v>1</v>
      </c>
      <c r="R239" s="236" t="s">
        <v>1347</v>
      </c>
      <c r="S239" s="236" t="s">
        <v>497</v>
      </c>
      <c r="T239" s="236" t="s">
        <v>588</v>
      </c>
      <c r="U239" s="236" t="s">
        <v>588</v>
      </c>
      <c r="V239" s="236" t="s">
        <v>588</v>
      </c>
      <c r="W239" s="236">
        <v>0</v>
      </c>
      <c r="X239" s="236">
        <v>220</v>
      </c>
      <c r="Y239" s="241">
        <f t="shared" si="17"/>
        <v>220</v>
      </c>
      <c r="Z239" s="236" t="s">
        <v>407</v>
      </c>
      <c r="AA239" s="236">
        <v>0</v>
      </c>
      <c r="AB239" s="236">
        <v>0</v>
      </c>
      <c r="AC239" s="236"/>
      <c r="AD239" s="236"/>
      <c r="AE239" s="236"/>
      <c r="AF239" s="243">
        <f t="shared" si="24"/>
        <v>0</v>
      </c>
      <c r="AG239" s="236"/>
      <c r="AH239" s="236"/>
      <c r="AI239" s="212">
        <f t="shared" si="22"/>
        <v>0</v>
      </c>
      <c r="AJ239" s="240">
        <f t="shared" si="23"/>
        <v>0</v>
      </c>
      <c r="AK239" s="240">
        <f t="shared" si="23"/>
        <v>0</v>
      </c>
      <c r="AL239" s="212">
        <f t="shared" si="21"/>
        <v>0</v>
      </c>
      <c r="AM239" s="236"/>
      <c r="AN239" s="236"/>
      <c r="AO239" s="236"/>
      <c r="AP239" s="236" t="s">
        <v>501</v>
      </c>
      <c r="AQ239" s="249" t="s">
        <v>502</v>
      </c>
    </row>
    <row r="240" spans="1:43" ht="30.75" customHeight="1" x14ac:dyDescent="0.25">
      <c r="A240" s="235" t="s">
        <v>1121</v>
      </c>
      <c r="B240" s="235" t="s">
        <v>1122</v>
      </c>
      <c r="C240" s="235" t="s">
        <v>1162</v>
      </c>
      <c r="D240" s="236" t="s">
        <v>1474</v>
      </c>
      <c r="E240" s="236" t="s">
        <v>1156</v>
      </c>
      <c r="F240" s="237" t="s">
        <v>240</v>
      </c>
      <c r="G240" s="237"/>
      <c r="H240" s="246" t="s">
        <v>264</v>
      </c>
      <c r="I240" s="246"/>
      <c r="J240" s="246"/>
      <c r="K240" s="246"/>
      <c r="L240" s="237" t="s">
        <v>318</v>
      </c>
      <c r="M240" s="236" t="s">
        <v>402</v>
      </c>
      <c r="N240" s="236" t="s">
        <v>494</v>
      </c>
      <c r="O240" s="236" t="s">
        <v>404</v>
      </c>
      <c r="P240" s="236" t="s">
        <v>495</v>
      </c>
      <c r="Q240" s="236">
        <v>1</v>
      </c>
      <c r="R240" s="236" t="s">
        <v>1475</v>
      </c>
      <c r="S240" s="236" t="s">
        <v>497</v>
      </c>
      <c r="T240" s="236" t="s">
        <v>588</v>
      </c>
      <c r="U240" s="236" t="s">
        <v>714</v>
      </c>
      <c r="V240" s="236" t="s">
        <v>714</v>
      </c>
      <c r="W240" s="236">
        <v>0</v>
      </c>
      <c r="X240" s="236">
        <v>200</v>
      </c>
      <c r="Y240" s="241">
        <f t="shared" si="17"/>
        <v>200</v>
      </c>
      <c r="Z240" s="236" t="s">
        <v>407</v>
      </c>
      <c r="AA240" s="236">
        <v>0</v>
      </c>
      <c r="AB240" s="236">
        <v>0</v>
      </c>
      <c r="AC240" s="236"/>
      <c r="AD240" s="236"/>
      <c r="AE240" s="236"/>
      <c r="AF240" s="243">
        <f t="shared" si="24"/>
        <v>0</v>
      </c>
      <c r="AG240" s="236"/>
      <c r="AH240" s="236"/>
      <c r="AI240" s="212">
        <f t="shared" si="22"/>
        <v>0</v>
      </c>
      <c r="AJ240" s="240">
        <f t="shared" si="23"/>
        <v>0</v>
      </c>
      <c r="AK240" s="240">
        <f t="shared" si="23"/>
        <v>0</v>
      </c>
      <c r="AL240" s="212">
        <f t="shared" si="21"/>
        <v>0</v>
      </c>
      <c r="AM240" s="236"/>
      <c r="AN240" s="236"/>
      <c r="AO240" s="236"/>
      <c r="AP240" s="236" t="s">
        <v>501</v>
      </c>
      <c r="AQ240" s="249" t="s">
        <v>502</v>
      </c>
    </row>
    <row r="241" spans="1:43" ht="30.75" customHeight="1" x14ac:dyDescent="0.15">
      <c r="A241" s="235" t="s">
        <v>1121</v>
      </c>
      <c r="B241" s="235" t="s">
        <v>1122</v>
      </c>
      <c r="C241" s="235" t="s">
        <v>1476</v>
      </c>
      <c r="D241" s="236" t="s">
        <v>1477</v>
      </c>
      <c r="E241" s="236" t="s">
        <v>249</v>
      </c>
      <c r="F241" s="236"/>
      <c r="G241" s="236" t="s">
        <v>249</v>
      </c>
      <c r="H241" s="236"/>
      <c r="I241" s="236"/>
      <c r="J241" s="236"/>
      <c r="K241" s="236" t="s">
        <v>314</v>
      </c>
      <c r="L241" s="236"/>
      <c r="M241" s="236" t="s">
        <v>506</v>
      </c>
      <c r="N241" s="236" t="s">
        <v>494</v>
      </c>
      <c r="O241" s="236" t="s">
        <v>404</v>
      </c>
      <c r="P241" s="236" t="s">
        <v>495</v>
      </c>
      <c r="Q241" s="236">
        <v>5</v>
      </c>
      <c r="R241" s="236" t="s">
        <v>1375</v>
      </c>
      <c r="S241" s="236" t="s">
        <v>497</v>
      </c>
      <c r="T241" s="236" t="s">
        <v>508</v>
      </c>
      <c r="U241" s="236" t="s">
        <v>509</v>
      </c>
      <c r="V241" s="236" t="s">
        <v>802</v>
      </c>
      <c r="W241" s="236">
        <v>96</v>
      </c>
      <c r="X241" s="236">
        <v>34</v>
      </c>
      <c r="Y241" s="241">
        <f t="shared" si="17"/>
        <v>130</v>
      </c>
      <c r="Z241" s="236" t="s">
        <v>515</v>
      </c>
      <c r="AA241" s="236">
        <v>1</v>
      </c>
      <c r="AB241" s="236">
        <v>15</v>
      </c>
      <c r="AC241" s="236"/>
      <c r="AD241" s="236"/>
      <c r="AE241" s="236"/>
      <c r="AF241" s="243">
        <f t="shared" si="24"/>
        <v>0</v>
      </c>
      <c r="AG241" s="236"/>
      <c r="AH241" s="236"/>
      <c r="AI241" s="212">
        <f t="shared" si="22"/>
        <v>0</v>
      </c>
      <c r="AJ241" s="240">
        <f t="shared" si="23"/>
        <v>0</v>
      </c>
      <c r="AK241" s="240">
        <f t="shared" si="23"/>
        <v>0</v>
      </c>
      <c r="AL241" s="212">
        <f t="shared" si="21"/>
        <v>0</v>
      </c>
      <c r="AM241" s="236"/>
      <c r="AN241" s="236"/>
      <c r="AO241" s="236"/>
      <c r="AP241" s="236" t="s">
        <v>511</v>
      </c>
      <c r="AQ241" s="249" t="s">
        <v>512</v>
      </c>
    </row>
    <row r="242" spans="1:43" ht="30.75" customHeight="1" x14ac:dyDescent="0.15">
      <c r="A242" s="235" t="s">
        <v>1121</v>
      </c>
      <c r="B242" s="235" t="s">
        <v>1122</v>
      </c>
      <c r="C242" s="235" t="s">
        <v>1224</v>
      </c>
      <c r="D242" s="236" t="s">
        <v>1478</v>
      </c>
      <c r="E242" s="236" t="s">
        <v>299</v>
      </c>
      <c r="F242" s="236"/>
      <c r="G242" s="236"/>
      <c r="H242" s="236"/>
      <c r="I242" s="236"/>
      <c r="J242" s="236" t="s">
        <v>299</v>
      </c>
      <c r="K242" s="236" t="s">
        <v>314</v>
      </c>
      <c r="L242" s="236"/>
      <c r="M242" s="236" t="s">
        <v>402</v>
      </c>
      <c r="N242" s="236" t="s">
        <v>494</v>
      </c>
      <c r="O242" s="236" t="s">
        <v>577</v>
      </c>
      <c r="P242" s="236" t="s">
        <v>405</v>
      </c>
      <c r="Q242" s="236">
        <v>1</v>
      </c>
      <c r="R242" s="236" t="s">
        <v>1128</v>
      </c>
      <c r="S242" s="236" t="s">
        <v>497</v>
      </c>
      <c r="T242" s="236" t="s">
        <v>508</v>
      </c>
      <c r="U242" s="236" t="s">
        <v>509</v>
      </c>
      <c r="V242" s="236" t="s">
        <v>509</v>
      </c>
      <c r="W242" s="236"/>
      <c r="X242" s="236"/>
      <c r="Y242" s="241">
        <f t="shared" si="17"/>
        <v>0</v>
      </c>
      <c r="Z242" s="236"/>
      <c r="AA242" s="236">
        <v>0</v>
      </c>
      <c r="AB242" s="236">
        <v>0</v>
      </c>
      <c r="AC242" s="236"/>
      <c r="AD242" s="236"/>
      <c r="AE242" s="236"/>
      <c r="AF242" s="243">
        <f t="shared" si="24"/>
        <v>0</v>
      </c>
      <c r="AG242" s="236"/>
      <c r="AH242" s="236"/>
      <c r="AI242" s="212">
        <f t="shared" si="22"/>
        <v>0</v>
      </c>
      <c r="AJ242" s="240">
        <f t="shared" si="23"/>
        <v>0</v>
      </c>
      <c r="AK242" s="240">
        <f t="shared" si="23"/>
        <v>0</v>
      </c>
      <c r="AL242" s="212">
        <f t="shared" si="21"/>
        <v>0</v>
      </c>
      <c r="AM242" s="236"/>
      <c r="AN242" s="236"/>
      <c r="AO242" s="236"/>
      <c r="AP242" s="236" t="s">
        <v>563</v>
      </c>
      <c r="AQ242" s="249" t="s">
        <v>598</v>
      </c>
    </row>
    <row r="243" spans="1:43" ht="30.75" customHeight="1" x14ac:dyDescent="0.25">
      <c r="A243" s="235" t="s">
        <v>1121</v>
      </c>
      <c r="B243" s="235" t="s">
        <v>1122</v>
      </c>
      <c r="C243" s="235" t="s">
        <v>1251</v>
      </c>
      <c r="D243" s="236" t="s">
        <v>1479</v>
      </c>
      <c r="E243" s="236" t="s">
        <v>1156</v>
      </c>
      <c r="F243" s="237" t="s">
        <v>240</v>
      </c>
      <c r="G243" s="237"/>
      <c r="H243" s="246" t="s">
        <v>264</v>
      </c>
      <c r="I243" s="246"/>
      <c r="J243" s="246"/>
      <c r="K243" s="246"/>
      <c r="L243" s="237" t="s">
        <v>318</v>
      </c>
      <c r="M243" s="236" t="s">
        <v>402</v>
      </c>
      <c r="N243" s="236" t="s">
        <v>494</v>
      </c>
      <c r="O243" s="236" t="s">
        <v>404</v>
      </c>
      <c r="P243" s="236" t="s">
        <v>495</v>
      </c>
      <c r="Q243" s="236">
        <v>1</v>
      </c>
      <c r="R243" s="236" t="s">
        <v>1480</v>
      </c>
      <c r="S243" s="236" t="s">
        <v>497</v>
      </c>
      <c r="T243" s="236" t="s">
        <v>630</v>
      </c>
      <c r="U243" s="236" t="s">
        <v>730</v>
      </c>
      <c r="V243" s="236" t="s">
        <v>810</v>
      </c>
      <c r="W243" s="236">
        <v>0</v>
      </c>
      <c r="X243" s="236">
        <v>120</v>
      </c>
      <c r="Y243" s="241">
        <f t="shared" si="17"/>
        <v>120</v>
      </c>
      <c r="Z243" s="236" t="s">
        <v>407</v>
      </c>
      <c r="AA243" s="236">
        <v>0</v>
      </c>
      <c r="AB243" s="236">
        <v>0</v>
      </c>
      <c r="AC243" s="236"/>
      <c r="AD243" s="236"/>
      <c r="AE243" s="236"/>
      <c r="AF243" s="243">
        <f t="shared" si="24"/>
        <v>0</v>
      </c>
      <c r="AG243" s="236"/>
      <c r="AH243" s="236"/>
      <c r="AI243" s="212">
        <f t="shared" si="22"/>
        <v>0</v>
      </c>
      <c r="AJ243" s="240">
        <f t="shared" si="23"/>
        <v>0</v>
      </c>
      <c r="AK243" s="240">
        <f t="shared" si="23"/>
        <v>0</v>
      </c>
      <c r="AL243" s="212">
        <f t="shared" si="21"/>
        <v>0</v>
      </c>
      <c r="AM243" s="236"/>
      <c r="AN243" s="236"/>
      <c r="AO243" s="236"/>
      <c r="AP243" s="236" t="s">
        <v>501</v>
      </c>
      <c r="AQ243" s="249" t="s">
        <v>502</v>
      </c>
    </row>
    <row r="244" spans="1:43" ht="30.75" customHeight="1" x14ac:dyDescent="0.25">
      <c r="A244" s="235" t="s">
        <v>1121</v>
      </c>
      <c r="B244" s="235" t="s">
        <v>1122</v>
      </c>
      <c r="C244" s="235" t="s">
        <v>1481</v>
      </c>
      <c r="D244" s="236" t="s">
        <v>1479</v>
      </c>
      <c r="E244" s="236" t="s">
        <v>1156</v>
      </c>
      <c r="F244" s="237" t="s">
        <v>240</v>
      </c>
      <c r="G244" s="237"/>
      <c r="H244" s="246" t="s">
        <v>264</v>
      </c>
      <c r="I244" s="246"/>
      <c r="J244" s="246"/>
      <c r="K244" s="246"/>
      <c r="L244" s="237" t="s">
        <v>318</v>
      </c>
      <c r="M244" s="236" t="s">
        <v>402</v>
      </c>
      <c r="N244" s="236" t="s">
        <v>494</v>
      </c>
      <c r="O244" s="236" t="s">
        <v>404</v>
      </c>
      <c r="P244" s="236" t="s">
        <v>495</v>
      </c>
      <c r="Q244" s="236">
        <v>2</v>
      </c>
      <c r="R244" s="236" t="s">
        <v>1482</v>
      </c>
      <c r="S244" s="236" t="s">
        <v>497</v>
      </c>
      <c r="T244" s="236" t="s">
        <v>630</v>
      </c>
      <c r="U244" s="236" t="s">
        <v>730</v>
      </c>
      <c r="V244" s="236" t="s">
        <v>730</v>
      </c>
      <c r="W244" s="236">
        <v>0</v>
      </c>
      <c r="X244" s="236">
        <v>429</v>
      </c>
      <c r="Y244" s="241">
        <f t="shared" si="17"/>
        <v>429</v>
      </c>
      <c r="Z244" s="236" t="s">
        <v>407</v>
      </c>
      <c r="AA244" s="236">
        <v>0</v>
      </c>
      <c r="AB244" s="236">
        <v>0</v>
      </c>
      <c r="AC244" s="236"/>
      <c r="AD244" s="236"/>
      <c r="AE244" s="236"/>
      <c r="AF244" s="243">
        <f t="shared" si="24"/>
        <v>0</v>
      </c>
      <c r="AG244" s="236"/>
      <c r="AH244" s="236"/>
      <c r="AI244" s="212">
        <f t="shared" si="22"/>
        <v>0</v>
      </c>
      <c r="AJ244" s="240">
        <f t="shared" si="23"/>
        <v>0</v>
      </c>
      <c r="AK244" s="240">
        <f t="shared" si="23"/>
        <v>0</v>
      </c>
      <c r="AL244" s="212">
        <f t="shared" si="21"/>
        <v>0</v>
      </c>
      <c r="AM244" s="236"/>
      <c r="AN244" s="236"/>
      <c r="AO244" s="236"/>
      <c r="AP244" s="236" t="s">
        <v>501</v>
      </c>
      <c r="AQ244" s="249" t="s">
        <v>502</v>
      </c>
    </row>
    <row r="245" spans="1:43" ht="30.75" customHeight="1" x14ac:dyDescent="0.15">
      <c r="A245" s="235" t="s">
        <v>1121</v>
      </c>
      <c r="B245" s="235" t="s">
        <v>1122</v>
      </c>
      <c r="C245" s="235" t="s">
        <v>1335</v>
      </c>
      <c r="D245" s="236" t="s">
        <v>1483</v>
      </c>
      <c r="E245" s="236" t="s">
        <v>299</v>
      </c>
      <c r="F245" s="236"/>
      <c r="G245" s="236"/>
      <c r="H245" s="236"/>
      <c r="I245" s="236"/>
      <c r="J245" s="236" t="s">
        <v>299</v>
      </c>
      <c r="K245" s="236" t="s">
        <v>314</v>
      </c>
      <c r="L245" s="236"/>
      <c r="M245" s="236" t="s">
        <v>402</v>
      </c>
      <c r="N245" s="236" t="s">
        <v>494</v>
      </c>
      <c r="O245" s="236" t="s">
        <v>577</v>
      </c>
      <c r="P245" s="236" t="s">
        <v>495</v>
      </c>
      <c r="Q245" s="236">
        <v>1</v>
      </c>
      <c r="R245" s="236" t="s">
        <v>1484</v>
      </c>
      <c r="S245" s="236" t="s">
        <v>497</v>
      </c>
      <c r="T245" s="236" t="s">
        <v>508</v>
      </c>
      <c r="U245" s="236" t="s">
        <v>509</v>
      </c>
      <c r="V245" s="236" t="s">
        <v>857</v>
      </c>
      <c r="W245" s="236">
        <v>0</v>
      </c>
      <c r="X245" s="236">
        <v>40</v>
      </c>
      <c r="Y245" s="241">
        <f t="shared" si="17"/>
        <v>40</v>
      </c>
      <c r="Z245" s="236" t="s">
        <v>407</v>
      </c>
      <c r="AA245" s="236">
        <v>0</v>
      </c>
      <c r="AB245" s="236">
        <v>0</v>
      </c>
      <c r="AC245" s="236"/>
      <c r="AD245" s="236"/>
      <c r="AE245" s="236"/>
      <c r="AF245" s="243">
        <f t="shared" si="24"/>
        <v>0</v>
      </c>
      <c r="AG245" s="236"/>
      <c r="AH245" s="236"/>
      <c r="AI245" s="212">
        <f t="shared" si="22"/>
        <v>0</v>
      </c>
      <c r="AJ245" s="240">
        <f t="shared" si="23"/>
        <v>0</v>
      </c>
      <c r="AK245" s="240">
        <f t="shared" si="23"/>
        <v>0</v>
      </c>
      <c r="AL245" s="212">
        <f t="shared" si="21"/>
        <v>0</v>
      </c>
      <c r="AM245" s="236"/>
      <c r="AN245" s="236"/>
      <c r="AO245" s="236"/>
      <c r="AP245" s="236" t="s">
        <v>563</v>
      </c>
      <c r="AQ245" s="249" t="s">
        <v>598</v>
      </c>
    </row>
    <row r="246" spans="1:43" ht="30.75" customHeight="1" x14ac:dyDescent="0.15">
      <c r="A246" s="235" t="s">
        <v>1121</v>
      </c>
      <c r="B246" s="235" t="s">
        <v>1122</v>
      </c>
      <c r="C246" s="235" t="s">
        <v>1485</v>
      </c>
      <c r="D246" s="236" t="s">
        <v>1486</v>
      </c>
      <c r="E246" s="236" t="s">
        <v>299</v>
      </c>
      <c r="F246" s="236"/>
      <c r="G246" s="236"/>
      <c r="H246" s="236"/>
      <c r="I246" s="236"/>
      <c r="J246" s="236" t="s">
        <v>299</v>
      </c>
      <c r="K246" s="236" t="s">
        <v>314</v>
      </c>
      <c r="L246" s="236"/>
      <c r="M246" s="236" t="s">
        <v>402</v>
      </c>
      <c r="N246" s="236" t="s">
        <v>494</v>
      </c>
      <c r="O246" s="236" t="s">
        <v>609</v>
      </c>
      <c r="P246" s="236" t="s">
        <v>550</v>
      </c>
      <c r="Q246" s="236">
        <v>7</v>
      </c>
      <c r="R246" s="236" t="s">
        <v>1487</v>
      </c>
      <c r="S246" s="236" t="s">
        <v>497</v>
      </c>
      <c r="T246" s="236" t="s">
        <v>508</v>
      </c>
      <c r="U246" s="236" t="s">
        <v>509</v>
      </c>
      <c r="V246" s="236" t="s">
        <v>509</v>
      </c>
      <c r="W246" s="236">
        <v>0</v>
      </c>
      <c r="X246" s="236">
        <v>10</v>
      </c>
      <c r="Y246" s="241">
        <f t="shared" si="17"/>
        <v>10</v>
      </c>
      <c r="Z246" s="236" t="s">
        <v>407</v>
      </c>
      <c r="AA246" s="236">
        <v>0</v>
      </c>
      <c r="AB246" s="236">
        <v>0</v>
      </c>
      <c r="AC246" s="236"/>
      <c r="AD246" s="236"/>
      <c r="AE246" s="236"/>
      <c r="AF246" s="243">
        <f t="shared" si="24"/>
        <v>0</v>
      </c>
      <c r="AG246" s="236"/>
      <c r="AH246" s="236"/>
      <c r="AI246" s="212">
        <f t="shared" si="22"/>
        <v>0</v>
      </c>
      <c r="AJ246" s="240">
        <f t="shared" si="23"/>
        <v>0</v>
      </c>
      <c r="AK246" s="240">
        <f t="shared" si="23"/>
        <v>0</v>
      </c>
      <c r="AL246" s="212">
        <f t="shared" si="21"/>
        <v>0</v>
      </c>
      <c r="AM246" s="236"/>
      <c r="AN246" s="236"/>
      <c r="AO246" s="236"/>
      <c r="AP246" s="236" t="s">
        <v>563</v>
      </c>
      <c r="AQ246" s="249" t="s">
        <v>598</v>
      </c>
    </row>
    <row r="247" spans="1:43" ht="30.75" customHeight="1" x14ac:dyDescent="0.15">
      <c r="A247" s="235" t="s">
        <v>1121</v>
      </c>
      <c r="B247" s="235" t="s">
        <v>1122</v>
      </c>
      <c r="C247" s="235" t="s">
        <v>1488</v>
      </c>
      <c r="D247" s="236" t="s">
        <v>1489</v>
      </c>
      <c r="E247" s="236" t="s">
        <v>299</v>
      </c>
      <c r="F247" s="236"/>
      <c r="G247" s="236"/>
      <c r="H247" s="236"/>
      <c r="I247" s="236"/>
      <c r="J247" s="236" t="s">
        <v>299</v>
      </c>
      <c r="K247" s="236"/>
      <c r="L247" s="236"/>
      <c r="M247" s="236" t="s">
        <v>402</v>
      </c>
      <c r="N247" s="236" t="s">
        <v>494</v>
      </c>
      <c r="O247" s="236" t="s">
        <v>609</v>
      </c>
      <c r="P247" s="236" t="s">
        <v>495</v>
      </c>
      <c r="Q247" s="236">
        <v>3</v>
      </c>
      <c r="R247" s="236" t="s">
        <v>1490</v>
      </c>
      <c r="S247" s="236" t="s">
        <v>497</v>
      </c>
      <c r="T247" s="236" t="s">
        <v>508</v>
      </c>
      <c r="U247" s="236" t="s">
        <v>509</v>
      </c>
      <c r="V247" s="236" t="s">
        <v>510</v>
      </c>
      <c r="W247" s="236">
        <v>0</v>
      </c>
      <c r="X247" s="236">
        <v>10</v>
      </c>
      <c r="Y247" s="241">
        <f t="shared" si="17"/>
        <v>10</v>
      </c>
      <c r="Z247" s="236" t="s">
        <v>407</v>
      </c>
      <c r="AA247" s="236">
        <v>0</v>
      </c>
      <c r="AB247" s="236">
        <v>0</v>
      </c>
      <c r="AC247" s="236"/>
      <c r="AD247" s="236"/>
      <c r="AE247" s="236"/>
      <c r="AF247" s="243">
        <f t="shared" si="24"/>
        <v>0</v>
      </c>
      <c r="AG247" s="236"/>
      <c r="AH247" s="236"/>
      <c r="AI247" s="212">
        <f t="shared" si="22"/>
        <v>0</v>
      </c>
      <c r="AJ247" s="240">
        <f t="shared" si="23"/>
        <v>0</v>
      </c>
      <c r="AK247" s="240">
        <f t="shared" si="23"/>
        <v>0</v>
      </c>
      <c r="AL247" s="212">
        <f t="shared" si="21"/>
        <v>0</v>
      </c>
      <c r="AM247" s="236"/>
      <c r="AN247" s="236"/>
      <c r="AO247" s="236"/>
      <c r="AP247" s="236" t="s">
        <v>563</v>
      </c>
      <c r="AQ247" s="249" t="s">
        <v>598</v>
      </c>
    </row>
    <row r="248" spans="1:43" ht="30.75" customHeight="1" x14ac:dyDescent="0.15">
      <c r="A248" s="235" t="s">
        <v>1121</v>
      </c>
      <c r="B248" s="235" t="s">
        <v>1122</v>
      </c>
      <c r="C248" s="235" t="s">
        <v>1491</v>
      </c>
      <c r="D248" s="236" t="s">
        <v>1492</v>
      </c>
      <c r="E248" s="236" t="s">
        <v>299</v>
      </c>
      <c r="F248" s="236"/>
      <c r="G248" s="236"/>
      <c r="H248" s="236"/>
      <c r="I248" s="236"/>
      <c r="J248" s="236" t="s">
        <v>299</v>
      </c>
      <c r="K248" s="236"/>
      <c r="L248" s="236"/>
      <c r="M248" s="236" t="s">
        <v>402</v>
      </c>
      <c r="N248" s="236" t="s">
        <v>494</v>
      </c>
      <c r="O248" s="236" t="s">
        <v>609</v>
      </c>
      <c r="P248" s="236" t="s">
        <v>550</v>
      </c>
      <c r="Q248" s="236">
        <v>5</v>
      </c>
      <c r="R248" s="236" t="s">
        <v>1490</v>
      </c>
      <c r="S248" s="236" t="s">
        <v>497</v>
      </c>
      <c r="T248" s="236" t="s">
        <v>508</v>
      </c>
      <c r="U248" s="236" t="s">
        <v>509</v>
      </c>
      <c r="V248" s="236" t="s">
        <v>510</v>
      </c>
      <c r="W248" s="236">
        <v>0</v>
      </c>
      <c r="X248" s="236">
        <v>20</v>
      </c>
      <c r="Y248" s="241">
        <f t="shared" si="17"/>
        <v>20</v>
      </c>
      <c r="Z248" s="236" t="s">
        <v>407</v>
      </c>
      <c r="AA248" s="236">
        <v>0</v>
      </c>
      <c r="AB248" s="236">
        <v>0</v>
      </c>
      <c r="AC248" s="236"/>
      <c r="AD248" s="236"/>
      <c r="AE248" s="236"/>
      <c r="AF248" s="243">
        <f t="shared" si="24"/>
        <v>0</v>
      </c>
      <c r="AG248" s="236"/>
      <c r="AH248" s="236"/>
      <c r="AI248" s="212">
        <f t="shared" si="22"/>
        <v>0</v>
      </c>
      <c r="AJ248" s="240">
        <f t="shared" si="23"/>
        <v>0</v>
      </c>
      <c r="AK248" s="240">
        <f t="shared" si="23"/>
        <v>0</v>
      </c>
      <c r="AL248" s="212">
        <f t="shared" si="21"/>
        <v>0</v>
      </c>
      <c r="AM248" s="236"/>
      <c r="AN248" s="236"/>
      <c r="AO248" s="236"/>
      <c r="AP248" s="236" t="s">
        <v>563</v>
      </c>
      <c r="AQ248" s="249" t="s">
        <v>598</v>
      </c>
    </row>
    <row r="249" spans="1:43" ht="30.75" customHeight="1" x14ac:dyDescent="0.15">
      <c r="A249" s="235" t="s">
        <v>1121</v>
      </c>
      <c r="B249" s="235" t="s">
        <v>1122</v>
      </c>
      <c r="C249" s="235" t="s">
        <v>1139</v>
      </c>
      <c r="D249" s="236" t="s">
        <v>1493</v>
      </c>
      <c r="E249" s="236" t="s">
        <v>240</v>
      </c>
      <c r="F249" s="237" t="s">
        <v>240</v>
      </c>
      <c r="G249" s="237"/>
      <c r="H249" s="237"/>
      <c r="I249" s="237"/>
      <c r="J249" s="237"/>
      <c r="K249" s="236" t="s">
        <v>314</v>
      </c>
      <c r="L249" s="237"/>
      <c r="M249" s="236" t="s">
        <v>402</v>
      </c>
      <c r="N249" s="236" t="s">
        <v>494</v>
      </c>
      <c r="O249" s="236" t="s">
        <v>656</v>
      </c>
      <c r="P249" s="236" t="s">
        <v>495</v>
      </c>
      <c r="Q249" s="236">
        <v>1</v>
      </c>
      <c r="R249" s="236" t="s">
        <v>1279</v>
      </c>
      <c r="S249" s="236" t="s">
        <v>497</v>
      </c>
      <c r="T249" s="236" t="s">
        <v>508</v>
      </c>
      <c r="U249" s="236" t="s">
        <v>509</v>
      </c>
      <c r="V249" s="236" t="s">
        <v>798</v>
      </c>
      <c r="W249" s="236"/>
      <c r="X249" s="236"/>
      <c r="Y249" s="241">
        <f t="shared" si="17"/>
        <v>0</v>
      </c>
      <c r="Z249" s="236"/>
      <c r="AA249" s="236">
        <v>0</v>
      </c>
      <c r="AB249" s="236">
        <v>0</v>
      </c>
      <c r="AC249" s="236"/>
      <c r="AD249" s="236"/>
      <c r="AE249" s="236"/>
      <c r="AF249" s="243">
        <f t="shared" si="24"/>
        <v>0</v>
      </c>
      <c r="AG249" s="236"/>
      <c r="AH249" s="236"/>
      <c r="AI249" s="212">
        <f t="shared" si="22"/>
        <v>0</v>
      </c>
      <c r="AJ249" s="240">
        <f t="shared" si="23"/>
        <v>0</v>
      </c>
      <c r="AK249" s="240">
        <f>AE249+AH249</f>
        <v>0</v>
      </c>
      <c r="AL249" s="212">
        <f t="shared" si="21"/>
        <v>0</v>
      </c>
      <c r="AM249" s="236"/>
      <c r="AN249" s="236"/>
      <c r="AO249" s="236"/>
      <c r="AP249" s="236"/>
      <c r="AQ249" s="249"/>
    </row>
    <row r="250" spans="1:43" ht="30.75" customHeight="1" x14ac:dyDescent="0.15">
      <c r="A250" s="235" t="s">
        <v>1121</v>
      </c>
      <c r="B250" s="235" t="s">
        <v>1122</v>
      </c>
      <c r="C250" s="235" t="s">
        <v>1209</v>
      </c>
      <c r="D250" s="236" t="s">
        <v>1494</v>
      </c>
      <c r="E250" s="236" t="s">
        <v>249</v>
      </c>
      <c r="F250" s="236"/>
      <c r="G250" s="236" t="s">
        <v>249</v>
      </c>
      <c r="H250" s="236"/>
      <c r="I250" s="236"/>
      <c r="J250" s="236"/>
      <c r="K250" s="236"/>
      <c r="L250" s="237" t="s">
        <v>318</v>
      </c>
      <c r="M250" s="236" t="s">
        <v>506</v>
      </c>
      <c r="N250" s="236" t="s">
        <v>494</v>
      </c>
      <c r="O250" s="236" t="s">
        <v>404</v>
      </c>
      <c r="P250" s="236" t="s">
        <v>578</v>
      </c>
      <c r="Q250" s="236">
        <v>1</v>
      </c>
      <c r="R250" s="236" t="s">
        <v>1495</v>
      </c>
      <c r="S250" s="236" t="s">
        <v>497</v>
      </c>
      <c r="T250" s="236" t="s">
        <v>588</v>
      </c>
      <c r="U250" s="236" t="s">
        <v>588</v>
      </c>
      <c r="V250" s="236" t="s">
        <v>998</v>
      </c>
      <c r="W250" s="236">
        <v>10000</v>
      </c>
      <c r="X250" s="236">
        <v>0</v>
      </c>
      <c r="Y250" s="241">
        <f t="shared" si="17"/>
        <v>10000</v>
      </c>
      <c r="Z250" s="236"/>
      <c r="AA250" s="236">
        <v>0</v>
      </c>
      <c r="AB250" s="236">
        <v>0</v>
      </c>
      <c r="AC250" s="236"/>
      <c r="AD250" s="236"/>
      <c r="AE250" s="236"/>
      <c r="AF250" s="243">
        <f t="shared" si="19"/>
        <v>0</v>
      </c>
      <c r="AG250" s="236"/>
      <c r="AH250" s="236"/>
      <c r="AI250" s="212">
        <f t="shared" si="20"/>
        <v>0</v>
      </c>
      <c r="AJ250" s="240">
        <f t="shared" si="18"/>
        <v>0</v>
      </c>
      <c r="AK250" s="240">
        <f t="shared" si="18"/>
        <v>0</v>
      </c>
      <c r="AL250" s="212">
        <f t="shared" si="21"/>
        <v>0</v>
      </c>
      <c r="AM250" s="236"/>
      <c r="AN250" s="236"/>
      <c r="AO250" s="236"/>
      <c r="AP250" s="236"/>
      <c r="AQ250" s="249"/>
    </row>
    <row r="251" spans="1:43" ht="30.75" customHeight="1" x14ac:dyDescent="0.15">
      <c r="A251" s="235" t="s">
        <v>1121</v>
      </c>
      <c r="B251" s="235" t="s">
        <v>1122</v>
      </c>
      <c r="C251" s="235" t="s">
        <v>1496</v>
      </c>
      <c r="D251" s="236" t="s">
        <v>1497</v>
      </c>
      <c r="E251" s="236" t="s">
        <v>240</v>
      </c>
      <c r="F251" s="237" t="s">
        <v>240</v>
      </c>
      <c r="G251" s="237"/>
      <c r="H251" s="237"/>
      <c r="I251" s="237"/>
      <c r="J251" s="237"/>
      <c r="K251" s="237"/>
      <c r="L251" s="237" t="s">
        <v>318</v>
      </c>
      <c r="M251" s="236" t="s">
        <v>402</v>
      </c>
      <c r="N251" s="236" t="s">
        <v>494</v>
      </c>
      <c r="O251" s="236" t="s">
        <v>404</v>
      </c>
      <c r="P251" s="236" t="s">
        <v>495</v>
      </c>
      <c r="Q251" s="236">
        <v>2</v>
      </c>
      <c r="R251" s="236" t="s">
        <v>1498</v>
      </c>
      <c r="S251" s="236" t="s">
        <v>497</v>
      </c>
      <c r="T251" s="236" t="s">
        <v>605</v>
      </c>
      <c r="U251" s="236" t="s">
        <v>643</v>
      </c>
      <c r="V251" s="236" t="s">
        <v>643</v>
      </c>
      <c r="W251" s="236">
        <v>0</v>
      </c>
      <c r="X251" s="236">
        <v>197</v>
      </c>
      <c r="Y251" s="241">
        <f t="shared" si="17"/>
        <v>197</v>
      </c>
      <c r="Z251" s="236" t="s">
        <v>407</v>
      </c>
      <c r="AA251" s="236">
        <v>0</v>
      </c>
      <c r="AB251" s="236">
        <v>0</v>
      </c>
      <c r="AC251" s="236"/>
      <c r="AD251" s="236"/>
      <c r="AE251" s="236"/>
      <c r="AF251" s="243">
        <f t="shared" si="19"/>
        <v>0</v>
      </c>
      <c r="AG251" s="236"/>
      <c r="AH251" s="236"/>
      <c r="AI251" s="212">
        <f t="shared" si="20"/>
        <v>0</v>
      </c>
      <c r="AJ251" s="240">
        <f t="shared" si="18"/>
        <v>0</v>
      </c>
      <c r="AK251" s="240">
        <f t="shared" si="18"/>
        <v>0</v>
      </c>
      <c r="AL251" s="212">
        <f t="shared" si="21"/>
        <v>0</v>
      </c>
      <c r="AM251" s="236"/>
      <c r="AN251" s="236"/>
      <c r="AO251" s="236"/>
      <c r="AP251" s="236" t="s">
        <v>501</v>
      </c>
      <c r="AQ251" s="249" t="s">
        <v>502</v>
      </c>
    </row>
    <row r="252" spans="1:43" ht="30.75" customHeight="1" x14ac:dyDescent="0.15">
      <c r="A252" s="235" t="s">
        <v>1121</v>
      </c>
      <c r="B252" s="235" t="s">
        <v>1122</v>
      </c>
      <c r="C252" s="235" t="s">
        <v>1335</v>
      </c>
      <c r="D252" s="236" t="s">
        <v>1497</v>
      </c>
      <c r="E252" s="236" t="s">
        <v>240</v>
      </c>
      <c r="F252" s="237" t="s">
        <v>240</v>
      </c>
      <c r="G252" s="237"/>
      <c r="H252" s="237"/>
      <c r="I252" s="237"/>
      <c r="J252" s="237"/>
      <c r="K252" s="237"/>
      <c r="L252" s="237" t="s">
        <v>318</v>
      </c>
      <c r="M252" s="236" t="s">
        <v>402</v>
      </c>
      <c r="N252" s="236" t="s">
        <v>494</v>
      </c>
      <c r="O252" s="236" t="s">
        <v>404</v>
      </c>
      <c r="P252" s="236" t="s">
        <v>495</v>
      </c>
      <c r="Q252" s="236">
        <v>1</v>
      </c>
      <c r="R252" s="236" t="s">
        <v>1499</v>
      </c>
      <c r="S252" s="236" t="s">
        <v>497</v>
      </c>
      <c r="T252" s="236" t="s">
        <v>605</v>
      </c>
      <c r="U252" s="236" t="s">
        <v>643</v>
      </c>
      <c r="V252" s="236" t="s">
        <v>984</v>
      </c>
      <c r="W252" s="236">
        <v>2</v>
      </c>
      <c r="X252" s="236">
        <v>40</v>
      </c>
      <c r="Y252" s="241">
        <f t="shared" si="17"/>
        <v>42</v>
      </c>
      <c r="Z252" s="236" t="s">
        <v>407</v>
      </c>
      <c r="AA252" s="236">
        <v>0</v>
      </c>
      <c r="AB252" s="236">
        <v>0</v>
      </c>
      <c r="AC252" s="236"/>
      <c r="AD252" s="236"/>
      <c r="AE252" s="236"/>
      <c r="AF252" s="243">
        <f t="shared" si="19"/>
        <v>0</v>
      </c>
      <c r="AG252" s="236"/>
      <c r="AH252" s="236"/>
      <c r="AI252" s="212">
        <f t="shared" si="20"/>
        <v>0</v>
      </c>
      <c r="AJ252" s="240">
        <f t="shared" si="18"/>
        <v>0</v>
      </c>
      <c r="AK252" s="240">
        <f t="shared" si="18"/>
        <v>0</v>
      </c>
      <c r="AL252" s="212">
        <f t="shared" si="21"/>
        <v>0</v>
      </c>
      <c r="AM252" s="236"/>
      <c r="AN252" s="236"/>
      <c r="AO252" s="236"/>
      <c r="AP252" s="236" t="s">
        <v>501</v>
      </c>
      <c r="AQ252" s="249" t="s">
        <v>502</v>
      </c>
    </row>
    <row r="253" spans="1:43" ht="30.75" customHeight="1" x14ac:dyDescent="0.25">
      <c r="A253" s="235" t="s">
        <v>1121</v>
      </c>
      <c r="B253" s="235" t="s">
        <v>1122</v>
      </c>
      <c r="C253" s="235" t="s">
        <v>1249</v>
      </c>
      <c r="D253" s="236" t="s">
        <v>1500</v>
      </c>
      <c r="E253" s="236" t="s">
        <v>1156</v>
      </c>
      <c r="F253" s="237" t="s">
        <v>240</v>
      </c>
      <c r="G253" s="237"/>
      <c r="H253" s="246" t="s">
        <v>264</v>
      </c>
      <c r="I253" s="246"/>
      <c r="J253" s="246"/>
      <c r="K253" s="246"/>
      <c r="L253" s="237" t="s">
        <v>318</v>
      </c>
      <c r="M253" s="236" t="s">
        <v>402</v>
      </c>
      <c r="N253" s="236" t="s">
        <v>494</v>
      </c>
      <c r="O253" s="236" t="s">
        <v>404</v>
      </c>
      <c r="P253" s="236" t="s">
        <v>495</v>
      </c>
      <c r="Q253" s="236">
        <v>1</v>
      </c>
      <c r="R253" s="236" t="s">
        <v>1501</v>
      </c>
      <c r="S253" s="236" t="s">
        <v>497</v>
      </c>
      <c r="T253" s="236" t="s">
        <v>616</v>
      </c>
      <c r="U253" s="236" t="s">
        <v>690</v>
      </c>
      <c r="V253" s="236" t="s">
        <v>900</v>
      </c>
      <c r="W253" s="236">
        <v>0</v>
      </c>
      <c r="X253" s="236">
        <v>260</v>
      </c>
      <c r="Y253" s="241">
        <f t="shared" ref="Y253:Y316" si="25">SUM(W253:X253)</f>
        <v>260</v>
      </c>
      <c r="Z253" s="236" t="s">
        <v>407</v>
      </c>
      <c r="AA253" s="236">
        <v>0</v>
      </c>
      <c r="AB253" s="236">
        <v>0</v>
      </c>
      <c r="AC253" s="236"/>
      <c r="AD253" s="236"/>
      <c r="AE253" s="236"/>
      <c r="AF253" s="243">
        <f t="shared" si="19"/>
        <v>0</v>
      </c>
      <c r="AG253" s="236"/>
      <c r="AH253" s="236"/>
      <c r="AI253" s="212">
        <f t="shared" si="20"/>
        <v>0</v>
      </c>
      <c r="AJ253" s="240">
        <f t="shared" si="18"/>
        <v>0</v>
      </c>
      <c r="AK253" s="240">
        <f t="shared" si="18"/>
        <v>0</v>
      </c>
      <c r="AL253" s="212">
        <f t="shared" si="21"/>
        <v>0</v>
      </c>
      <c r="AM253" s="236"/>
      <c r="AN253" s="236"/>
      <c r="AO253" s="236"/>
      <c r="AP253" s="236" t="s">
        <v>501</v>
      </c>
      <c r="AQ253" s="249" t="s">
        <v>502</v>
      </c>
    </row>
    <row r="254" spans="1:43" ht="30.75" customHeight="1" x14ac:dyDescent="0.25">
      <c r="A254" s="235" t="s">
        <v>1121</v>
      </c>
      <c r="B254" s="235" t="s">
        <v>1122</v>
      </c>
      <c r="C254" s="235" t="s">
        <v>1398</v>
      </c>
      <c r="D254" s="236" t="s">
        <v>1500</v>
      </c>
      <c r="E254" s="236" t="s">
        <v>1156</v>
      </c>
      <c r="F254" s="237" t="s">
        <v>240</v>
      </c>
      <c r="G254" s="237"/>
      <c r="H254" s="246" t="s">
        <v>264</v>
      </c>
      <c r="I254" s="246"/>
      <c r="J254" s="246"/>
      <c r="K254" s="246"/>
      <c r="L254" s="237" t="s">
        <v>318</v>
      </c>
      <c r="M254" s="236" t="s">
        <v>402</v>
      </c>
      <c r="N254" s="236" t="s">
        <v>494</v>
      </c>
      <c r="O254" s="236" t="s">
        <v>404</v>
      </c>
      <c r="P254" s="236" t="s">
        <v>495</v>
      </c>
      <c r="Q254" s="236">
        <v>2</v>
      </c>
      <c r="R254" s="236" t="s">
        <v>1502</v>
      </c>
      <c r="S254" s="236" t="s">
        <v>497</v>
      </c>
      <c r="T254" s="236" t="s">
        <v>616</v>
      </c>
      <c r="U254" s="236" t="s">
        <v>690</v>
      </c>
      <c r="V254" s="236" t="s">
        <v>902</v>
      </c>
      <c r="W254" s="236">
        <v>0</v>
      </c>
      <c r="X254" s="236">
        <v>110</v>
      </c>
      <c r="Y254" s="241">
        <f t="shared" si="25"/>
        <v>110</v>
      </c>
      <c r="Z254" s="236" t="s">
        <v>407</v>
      </c>
      <c r="AA254" s="236">
        <v>0</v>
      </c>
      <c r="AB254" s="236">
        <v>0</v>
      </c>
      <c r="AC254" s="236"/>
      <c r="AD254" s="236"/>
      <c r="AE254" s="236"/>
      <c r="AF254" s="243">
        <f t="shared" si="19"/>
        <v>0</v>
      </c>
      <c r="AG254" s="236"/>
      <c r="AH254" s="236"/>
      <c r="AI254" s="212">
        <f t="shared" si="20"/>
        <v>0</v>
      </c>
      <c r="AJ254" s="240">
        <f t="shared" si="18"/>
        <v>0</v>
      </c>
      <c r="AK254" s="240">
        <f t="shared" si="18"/>
        <v>0</v>
      </c>
      <c r="AL254" s="212">
        <f t="shared" si="21"/>
        <v>0</v>
      </c>
      <c r="AM254" s="236"/>
      <c r="AN254" s="236"/>
      <c r="AO254" s="236"/>
      <c r="AP254" s="236" t="s">
        <v>501</v>
      </c>
      <c r="AQ254" s="249" t="s">
        <v>502</v>
      </c>
    </row>
    <row r="255" spans="1:43" ht="30.75" customHeight="1" x14ac:dyDescent="0.15">
      <c r="A255" s="235" t="s">
        <v>1121</v>
      </c>
      <c r="B255" s="235" t="s">
        <v>1122</v>
      </c>
      <c r="C255" s="235" t="s">
        <v>1448</v>
      </c>
      <c r="D255" s="236" t="s">
        <v>1503</v>
      </c>
      <c r="E255" s="236" t="s">
        <v>240</v>
      </c>
      <c r="F255" s="237" t="s">
        <v>240</v>
      </c>
      <c r="G255" s="237"/>
      <c r="H255" s="237"/>
      <c r="I255" s="237"/>
      <c r="J255" s="237"/>
      <c r="K255" s="236" t="s">
        <v>314</v>
      </c>
      <c r="L255" s="237"/>
      <c r="M255" s="236" t="s">
        <v>402</v>
      </c>
      <c r="N255" s="236" t="s">
        <v>494</v>
      </c>
      <c r="O255" s="236" t="s">
        <v>404</v>
      </c>
      <c r="P255" s="236" t="s">
        <v>495</v>
      </c>
      <c r="Q255" s="236">
        <v>1</v>
      </c>
      <c r="R255" s="236" t="s">
        <v>1168</v>
      </c>
      <c r="S255" s="236" t="s">
        <v>497</v>
      </c>
      <c r="T255" s="236" t="s">
        <v>508</v>
      </c>
      <c r="U255" s="236" t="s">
        <v>509</v>
      </c>
      <c r="V255" s="236" t="s">
        <v>509</v>
      </c>
      <c r="W255" s="236">
        <v>0</v>
      </c>
      <c r="X255" s="236">
        <v>5000</v>
      </c>
      <c r="Y255" s="241">
        <f t="shared" si="25"/>
        <v>5000</v>
      </c>
      <c r="Z255" s="236" t="s">
        <v>515</v>
      </c>
      <c r="AA255" s="236">
        <v>1</v>
      </c>
      <c r="AB255" s="236">
        <v>14</v>
      </c>
      <c r="AC255" s="236"/>
      <c r="AD255" s="236"/>
      <c r="AE255" s="236"/>
      <c r="AF255" s="243">
        <f t="shared" si="19"/>
        <v>0</v>
      </c>
      <c r="AG255" s="236"/>
      <c r="AH255" s="236"/>
      <c r="AI255" s="212">
        <f t="shared" si="20"/>
        <v>0</v>
      </c>
      <c r="AJ255" s="240">
        <f t="shared" si="18"/>
        <v>0</v>
      </c>
      <c r="AK255" s="240">
        <f t="shared" si="18"/>
        <v>0</v>
      </c>
      <c r="AL255" s="212">
        <f t="shared" si="21"/>
        <v>0</v>
      </c>
      <c r="AM255" s="236"/>
      <c r="AN255" s="236"/>
      <c r="AO255" s="236"/>
      <c r="AP255" s="236" t="s">
        <v>591</v>
      </c>
      <c r="AQ255" s="249" t="s">
        <v>502</v>
      </c>
    </row>
    <row r="256" spans="1:43" ht="30.75" customHeight="1" x14ac:dyDescent="0.15">
      <c r="A256" s="235" t="s">
        <v>1121</v>
      </c>
      <c r="B256" s="235" t="s">
        <v>1122</v>
      </c>
      <c r="C256" s="235" t="s">
        <v>1319</v>
      </c>
      <c r="D256" s="236" t="s">
        <v>1503</v>
      </c>
      <c r="E256" s="236" t="s">
        <v>240</v>
      </c>
      <c r="F256" s="237" t="s">
        <v>240</v>
      </c>
      <c r="G256" s="237"/>
      <c r="H256" s="237"/>
      <c r="I256" s="237"/>
      <c r="J256" s="237"/>
      <c r="K256" s="236" t="s">
        <v>314</v>
      </c>
      <c r="L256" s="237"/>
      <c r="M256" s="236" t="s">
        <v>402</v>
      </c>
      <c r="N256" s="236" t="s">
        <v>494</v>
      </c>
      <c r="O256" s="236" t="s">
        <v>404</v>
      </c>
      <c r="P256" s="236" t="s">
        <v>495</v>
      </c>
      <c r="Q256" s="236">
        <v>1</v>
      </c>
      <c r="R256" s="236" t="s">
        <v>1504</v>
      </c>
      <c r="S256" s="236" t="s">
        <v>497</v>
      </c>
      <c r="T256" s="236" t="s">
        <v>508</v>
      </c>
      <c r="U256" s="236" t="s">
        <v>509</v>
      </c>
      <c r="V256" s="236" t="s">
        <v>798</v>
      </c>
      <c r="W256" s="236">
        <v>0</v>
      </c>
      <c r="X256" s="236">
        <v>5000</v>
      </c>
      <c r="Y256" s="241">
        <f t="shared" si="25"/>
        <v>5000</v>
      </c>
      <c r="Z256" s="236" t="s">
        <v>407</v>
      </c>
      <c r="AA256" s="236">
        <v>0</v>
      </c>
      <c r="AB256" s="236">
        <v>0</v>
      </c>
      <c r="AC256" s="236"/>
      <c r="AD256" s="236"/>
      <c r="AE256" s="236"/>
      <c r="AF256" s="243">
        <f t="shared" si="19"/>
        <v>0</v>
      </c>
      <c r="AG256" s="236"/>
      <c r="AH256" s="236"/>
      <c r="AI256" s="212">
        <f t="shared" si="20"/>
        <v>0</v>
      </c>
      <c r="AJ256" s="240">
        <f t="shared" si="18"/>
        <v>0</v>
      </c>
      <c r="AK256" s="240">
        <f t="shared" si="18"/>
        <v>0</v>
      </c>
      <c r="AL256" s="212">
        <f t="shared" si="21"/>
        <v>0</v>
      </c>
      <c r="AM256" s="236"/>
      <c r="AN256" s="236"/>
      <c r="AO256" s="236"/>
      <c r="AP256" s="236" t="s">
        <v>591</v>
      </c>
      <c r="AQ256" s="249" t="s">
        <v>502</v>
      </c>
    </row>
    <row r="257" spans="1:43" ht="30.75" customHeight="1" x14ac:dyDescent="0.15">
      <c r="A257" s="235" t="s">
        <v>1121</v>
      </c>
      <c r="B257" s="235" t="s">
        <v>1122</v>
      </c>
      <c r="C257" s="235" t="s">
        <v>1403</v>
      </c>
      <c r="D257" s="236" t="s">
        <v>1503</v>
      </c>
      <c r="E257" s="236" t="s">
        <v>240</v>
      </c>
      <c r="F257" s="237" t="s">
        <v>240</v>
      </c>
      <c r="G257" s="237"/>
      <c r="H257" s="237"/>
      <c r="I257" s="237"/>
      <c r="J257" s="237"/>
      <c r="K257" s="236" t="s">
        <v>314</v>
      </c>
      <c r="L257" s="237"/>
      <c r="M257" s="236" t="s">
        <v>402</v>
      </c>
      <c r="N257" s="236" t="s">
        <v>494</v>
      </c>
      <c r="O257" s="236" t="s">
        <v>404</v>
      </c>
      <c r="P257" s="236" t="s">
        <v>495</v>
      </c>
      <c r="Q257" s="236">
        <v>1</v>
      </c>
      <c r="R257" s="236" t="s">
        <v>1360</v>
      </c>
      <c r="S257" s="236" t="s">
        <v>497</v>
      </c>
      <c r="T257" s="236" t="s">
        <v>508</v>
      </c>
      <c r="U257" s="236" t="s">
        <v>509</v>
      </c>
      <c r="V257" s="236" t="s">
        <v>701</v>
      </c>
      <c r="W257" s="236">
        <v>0</v>
      </c>
      <c r="X257" s="236">
        <v>8000</v>
      </c>
      <c r="Y257" s="241">
        <f t="shared" si="25"/>
        <v>8000</v>
      </c>
      <c r="Z257" s="236" t="s">
        <v>407</v>
      </c>
      <c r="AA257" s="236">
        <v>0</v>
      </c>
      <c r="AB257" s="236">
        <v>0</v>
      </c>
      <c r="AC257" s="236"/>
      <c r="AD257" s="236"/>
      <c r="AE257" s="236"/>
      <c r="AF257" s="243">
        <f t="shared" si="19"/>
        <v>0</v>
      </c>
      <c r="AG257" s="236"/>
      <c r="AH257" s="236"/>
      <c r="AI257" s="212">
        <f t="shared" si="20"/>
        <v>0</v>
      </c>
      <c r="AJ257" s="240">
        <f t="shared" ref="AJ257:AK317" si="26">AD257+AG257</f>
        <v>0</v>
      </c>
      <c r="AK257" s="240">
        <f t="shared" ref="AK257:AK265" si="27">AE257+AH257</f>
        <v>0</v>
      </c>
      <c r="AL257" s="212">
        <f t="shared" si="21"/>
        <v>0</v>
      </c>
      <c r="AM257" s="236"/>
      <c r="AN257" s="236"/>
      <c r="AO257" s="236"/>
      <c r="AP257" s="236" t="s">
        <v>591</v>
      </c>
      <c r="AQ257" s="249" t="s">
        <v>502</v>
      </c>
    </row>
    <row r="258" spans="1:43" ht="30.75" customHeight="1" x14ac:dyDescent="0.15">
      <c r="A258" s="235" t="s">
        <v>1121</v>
      </c>
      <c r="B258" s="235" t="s">
        <v>1122</v>
      </c>
      <c r="C258" s="235" t="s">
        <v>1212</v>
      </c>
      <c r="D258" s="236" t="s">
        <v>1503</v>
      </c>
      <c r="E258" s="236" t="s">
        <v>240</v>
      </c>
      <c r="F258" s="237" t="s">
        <v>240</v>
      </c>
      <c r="G258" s="237"/>
      <c r="H258" s="237"/>
      <c r="I258" s="237"/>
      <c r="J258" s="237"/>
      <c r="K258" s="236" t="s">
        <v>314</v>
      </c>
      <c r="L258" s="237"/>
      <c r="M258" s="236" t="s">
        <v>402</v>
      </c>
      <c r="N258" s="236" t="s">
        <v>494</v>
      </c>
      <c r="O258" s="236" t="s">
        <v>404</v>
      </c>
      <c r="P258" s="236" t="s">
        <v>495</v>
      </c>
      <c r="Q258" s="236">
        <v>1</v>
      </c>
      <c r="R258" s="236" t="s">
        <v>1505</v>
      </c>
      <c r="S258" s="236" t="s">
        <v>497</v>
      </c>
      <c r="T258" s="236" t="s">
        <v>508</v>
      </c>
      <c r="U258" s="236" t="s">
        <v>509</v>
      </c>
      <c r="V258" s="236" t="s">
        <v>835</v>
      </c>
      <c r="W258" s="236">
        <v>0</v>
      </c>
      <c r="X258" s="236">
        <v>30000</v>
      </c>
      <c r="Y258" s="241">
        <f t="shared" si="25"/>
        <v>30000</v>
      </c>
      <c r="Z258" s="236" t="s">
        <v>407</v>
      </c>
      <c r="AA258" s="236">
        <v>0</v>
      </c>
      <c r="AB258" s="236">
        <v>0</v>
      </c>
      <c r="AC258" s="236"/>
      <c r="AD258" s="236"/>
      <c r="AE258" s="236"/>
      <c r="AF258" s="243">
        <f t="shared" si="19"/>
        <v>0</v>
      </c>
      <c r="AG258" s="236"/>
      <c r="AH258" s="236"/>
      <c r="AI258" s="212">
        <f t="shared" si="20"/>
        <v>0</v>
      </c>
      <c r="AJ258" s="240">
        <f t="shared" si="26"/>
        <v>0</v>
      </c>
      <c r="AK258" s="240">
        <f t="shared" si="27"/>
        <v>0</v>
      </c>
      <c r="AL258" s="212">
        <f t="shared" si="21"/>
        <v>0</v>
      </c>
      <c r="AM258" s="236"/>
      <c r="AN258" s="236"/>
      <c r="AO258" s="236"/>
      <c r="AP258" s="236" t="s">
        <v>591</v>
      </c>
      <c r="AQ258" s="249" t="s">
        <v>502</v>
      </c>
    </row>
    <row r="259" spans="1:43" ht="30.75" customHeight="1" x14ac:dyDescent="0.15">
      <c r="A259" s="235" t="s">
        <v>1121</v>
      </c>
      <c r="B259" s="235" t="s">
        <v>1122</v>
      </c>
      <c r="C259" s="235" t="s">
        <v>1251</v>
      </c>
      <c r="D259" s="236" t="s">
        <v>1503</v>
      </c>
      <c r="E259" s="236" t="s">
        <v>240</v>
      </c>
      <c r="F259" s="237" t="s">
        <v>240</v>
      </c>
      <c r="G259" s="237"/>
      <c r="H259" s="237"/>
      <c r="I259" s="237"/>
      <c r="J259" s="237"/>
      <c r="K259" s="236" t="s">
        <v>314</v>
      </c>
      <c r="L259" s="237"/>
      <c r="M259" s="236" t="s">
        <v>402</v>
      </c>
      <c r="N259" s="236" t="s">
        <v>494</v>
      </c>
      <c r="O259" s="236" t="s">
        <v>404</v>
      </c>
      <c r="P259" s="236" t="s">
        <v>495</v>
      </c>
      <c r="Q259" s="236">
        <v>1</v>
      </c>
      <c r="R259" s="236" t="s">
        <v>1506</v>
      </c>
      <c r="S259" s="236" t="s">
        <v>497</v>
      </c>
      <c r="T259" s="236" t="s">
        <v>508</v>
      </c>
      <c r="U259" s="236" t="s">
        <v>509</v>
      </c>
      <c r="V259" s="236" t="s">
        <v>857</v>
      </c>
      <c r="W259" s="236">
        <v>0</v>
      </c>
      <c r="X259" s="236">
        <v>30000</v>
      </c>
      <c r="Y259" s="241">
        <f t="shared" si="25"/>
        <v>30000</v>
      </c>
      <c r="Z259" s="236" t="s">
        <v>407</v>
      </c>
      <c r="AA259" s="236">
        <v>0</v>
      </c>
      <c r="AB259" s="236">
        <v>0</v>
      </c>
      <c r="AC259" s="236"/>
      <c r="AD259" s="236"/>
      <c r="AE259" s="236"/>
      <c r="AF259" s="243">
        <f t="shared" si="19"/>
        <v>0</v>
      </c>
      <c r="AG259" s="236"/>
      <c r="AH259" s="236"/>
      <c r="AI259" s="212">
        <f t="shared" si="20"/>
        <v>0</v>
      </c>
      <c r="AJ259" s="240">
        <f t="shared" si="26"/>
        <v>0</v>
      </c>
      <c r="AK259" s="240">
        <f t="shared" si="27"/>
        <v>0</v>
      </c>
      <c r="AL259" s="212">
        <f t="shared" si="21"/>
        <v>0</v>
      </c>
      <c r="AM259" s="236"/>
      <c r="AN259" s="236"/>
      <c r="AO259" s="236"/>
      <c r="AP259" s="236" t="s">
        <v>591</v>
      </c>
      <c r="AQ259" s="249" t="s">
        <v>502</v>
      </c>
    </row>
    <row r="260" spans="1:43" ht="30.75" customHeight="1" x14ac:dyDescent="0.15">
      <c r="A260" s="235" t="s">
        <v>1121</v>
      </c>
      <c r="B260" s="235" t="s">
        <v>1122</v>
      </c>
      <c r="C260" s="235" t="s">
        <v>1200</v>
      </c>
      <c r="D260" s="236" t="s">
        <v>1503</v>
      </c>
      <c r="E260" s="236" t="s">
        <v>240</v>
      </c>
      <c r="F260" s="237" t="s">
        <v>240</v>
      </c>
      <c r="G260" s="237"/>
      <c r="H260" s="237"/>
      <c r="I260" s="237"/>
      <c r="J260" s="237"/>
      <c r="K260" s="236" t="s">
        <v>314</v>
      </c>
      <c r="L260" s="237"/>
      <c r="M260" s="236" t="s">
        <v>402</v>
      </c>
      <c r="N260" s="236" t="s">
        <v>494</v>
      </c>
      <c r="O260" s="236" t="s">
        <v>404</v>
      </c>
      <c r="P260" s="236" t="s">
        <v>495</v>
      </c>
      <c r="Q260" s="236">
        <v>1</v>
      </c>
      <c r="R260" s="236" t="s">
        <v>1507</v>
      </c>
      <c r="S260" s="236" t="s">
        <v>497</v>
      </c>
      <c r="T260" s="236" t="s">
        <v>508</v>
      </c>
      <c r="U260" s="236" t="s">
        <v>509</v>
      </c>
      <c r="V260" s="236" t="s">
        <v>898</v>
      </c>
      <c r="W260" s="236">
        <v>0</v>
      </c>
      <c r="X260" s="236">
        <v>20000</v>
      </c>
      <c r="Y260" s="241">
        <f t="shared" si="25"/>
        <v>20000</v>
      </c>
      <c r="Z260" s="236" t="s">
        <v>407</v>
      </c>
      <c r="AA260" s="236">
        <v>0</v>
      </c>
      <c r="AB260" s="236">
        <v>0</v>
      </c>
      <c r="AC260" s="236"/>
      <c r="AD260" s="236"/>
      <c r="AE260" s="236"/>
      <c r="AF260" s="243">
        <f t="shared" si="19"/>
        <v>0</v>
      </c>
      <c r="AG260" s="236"/>
      <c r="AH260" s="236"/>
      <c r="AI260" s="212">
        <f t="shared" si="20"/>
        <v>0</v>
      </c>
      <c r="AJ260" s="240">
        <f t="shared" si="26"/>
        <v>0</v>
      </c>
      <c r="AK260" s="240">
        <f t="shared" si="27"/>
        <v>0</v>
      </c>
      <c r="AL260" s="212">
        <f t="shared" si="21"/>
        <v>0</v>
      </c>
      <c r="AM260" s="236"/>
      <c r="AN260" s="236"/>
      <c r="AO260" s="236"/>
      <c r="AP260" s="236" t="s">
        <v>591</v>
      </c>
      <c r="AQ260" s="249" t="s">
        <v>502</v>
      </c>
    </row>
    <row r="261" spans="1:43" ht="30.75" customHeight="1" x14ac:dyDescent="0.15">
      <c r="A261" s="235" t="s">
        <v>1121</v>
      </c>
      <c r="B261" s="235" t="s">
        <v>1122</v>
      </c>
      <c r="C261" s="235" t="s">
        <v>1206</v>
      </c>
      <c r="D261" s="236" t="s">
        <v>1503</v>
      </c>
      <c r="E261" s="236" t="s">
        <v>240</v>
      </c>
      <c r="F261" s="237" t="s">
        <v>240</v>
      </c>
      <c r="G261" s="237"/>
      <c r="H261" s="237"/>
      <c r="I261" s="237"/>
      <c r="J261" s="237"/>
      <c r="K261" s="236" t="s">
        <v>314</v>
      </c>
      <c r="L261" s="237"/>
      <c r="M261" s="236" t="s">
        <v>402</v>
      </c>
      <c r="N261" s="236" t="s">
        <v>494</v>
      </c>
      <c r="O261" s="236" t="s">
        <v>404</v>
      </c>
      <c r="P261" s="236" t="s">
        <v>495</v>
      </c>
      <c r="Q261" s="236">
        <v>1</v>
      </c>
      <c r="R261" s="236" t="s">
        <v>1508</v>
      </c>
      <c r="S261" s="236" t="s">
        <v>497</v>
      </c>
      <c r="T261" s="236" t="s">
        <v>508</v>
      </c>
      <c r="U261" s="236" t="s">
        <v>509</v>
      </c>
      <c r="V261" s="236" t="s">
        <v>818</v>
      </c>
      <c r="W261" s="236">
        <v>0</v>
      </c>
      <c r="X261" s="236">
        <v>6000</v>
      </c>
      <c r="Y261" s="241">
        <f t="shared" si="25"/>
        <v>6000</v>
      </c>
      <c r="Z261" s="236" t="s">
        <v>407</v>
      </c>
      <c r="AA261" s="236">
        <v>0</v>
      </c>
      <c r="AB261" s="236">
        <v>0</v>
      </c>
      <c r="AC261" s="236"/>
      <c r="AD261" s="236"/>
      <c r="AE261" s="236"/>
      <c r="AF261" s="243">
        <f t="shared" si="19"/>
        <v>0</v>
      </c>
      <c r="AG261" s="236"/>
      <c r="AH261" s="236"/>
      <c r="AI261" s="212">
        <f t="shared" si="20"/>
        <v>0</v>
      </c>
      <c r="AJ261" s="240">
        <f t="shared" si="26"/>
        <v>0</v>
      </c>
      <c r="AK261" s="240">
        <f t="shared" si="27"/>
        <v>0</v>
      </c>
      <c r="AL261" s="212">
        <f t="shared" si="21"/>
        <v>0</v>
      </c>
      <c r="AM261" s="236"/>
      <c r="AN261" s="236"/>
      <c r="AO261" s="236"/>
      <c r="AP261" s="236" t="s">
        <v>591</v>
      </c>
      <c r="AQ261" s="249" t="s">
        <v>502</v>
      </c>
    </row>
    <row r="262" spans="1:43" ht="30.75" customHeight="1" x14ac:dyDescent="0.25">
      <c r="A262" s="235" t="s">
        <v>1121</v>
      </c>
      <c r="B262" s="235" t="s">
        <v>1122</v>
      </c>
      <c r="C262" s="235" t="s">
        <v>1361</v>
      </c>
      <c r="D262" s="236" t="s">
        <v>1509</v>
      </c>
      <c r="E262" s="236" t="s">
        <v>1156</v>
      </c>
      <c r="F262" s="237" t="s">
        <v>240</v>
      </c>
      <c r="G262" s="237"/>
      <c r="H262" s="246" t="s">
        <v>264</v>
      </c>
      <c r="I262" s="246"/>
      <c r="J262" s="246"/>
      <c r="K262" s="246"/>
      <c r="L262" s="237" t="s">
        <v>318</v>
      </c>
      <c r="M262" s="236" t="s">
        <v>402</v>
      </c>
      <c r="N262" s="236" t="s">
        <v>494</v>
      </c>
      <c r="O262" s="236" t="s">
        <v>404</v>
      </c>
      <c r="P262" s="236" t="s">
        <v>495</v>
      </c>
      <c r="Q262" s="236">
        <v>3</v>
      </c>
      <c r="R262" s="236" t="s">
        <v>1446</v>
      </c>
      <c r="S262" s="236" t="s">
        <v>497</v>
      </c>
      <c r="T262" s="236" t="s">
        <v>642</v>
      </c>
      <c r="U262" s="236" t="s">
        <v>642</v>
      </c>
      <c r="V262" s="236" t="s">
        <v>713</v>
      </c>
      <c r="W262" s="236">
        <v>0</v>
      </c>
      <c r="X262" s="236">
        <v>75</v>
      </c>
      <c r="Y262" s="241">
        <f t="shared" si="25"/>
        <v>75</v>
      </c>
      <c r="Z262" s="236" t="s">
        <v>407</v>
      </c>
      <c r="AA262" s="236">
        <v>0</v>
      </c>
      <c r="AB262" s="236">
        <v>0</v>
      </c>
      <c r="AC262" s="236"/>
      <c r="AD262" s="236"/>
      <c r="AE262" s="236"/>
      <c r="AF262" s="243">
        <f t="shared" si="19"/>
        <v>0</v>
      </c>
      <c r="AG262" s="236"/>
      <c r="AH262" s="236"/>
      <c r="AI262" s="212">
        <f t="shared" si="20"/>
        <v>0</v>
      </c>
      <c r="AJ262" s="240">
        <f t="shared" si="26"/>
        <v>0</v>
      </c>
      <c r="AK262" s="240">
        <f t="shared" si="27"/>
        <v>0</v>
      </c>
      <c r="AL262" s="212">
        <f t="shared" si="21"/>
        <v>0</v>
      </c>
      <c r="AM262" s="236"/>
      <c r="AN262" s="236"/>
      <c r="AO262" s="236"/>
      <c r="AP262" s="236" t="s">
        <v>501</v>
      </c>
      <c r="AQ262" s="249" t="s">
        <v>502</v>
      </c>
    </row>
    <row r="263" spans="1:43" ht="30.75" customHeight="1" x14ac:dyDescent="0.15">
      <c r="A263" s="235" t="s">
        <v>1121</v>
      </c>
      <c r="B263" s="235" t="s">
        <v>1122</v>
      </c>
      <c r="C263" s="235" t="s">
        <v>1209</v>
      </c>
      <c r="D263" s="236" t="s">
        <v>1510</v>
      </c>
      <c r="E263" s="236" t="s">
        <v>240</v>
      </c>
      <c r="F263" s="237" t="s">
        <v>240</v>
      </c>
      <c r="G263" s="237"/>
      <c r="H263" s="237"/>
      <c r="I263" s="237"/>
      <c r="J263" s="237"/>
      <c r="K263" s="237"/>
      <c r="L263" s="237" t="s">
        <v>318</v>
      </c>
      <c r="M263" s="236" t="s">
        <v>402</v>
      </c>
      <c r="N263" s="236" t="s">
        <v>494</v>
      </c>
      <c r="O263" s="236" t="s">
        <v>404</v>
      </c>
      <c r="P263" s="236" t="s">
        <v>495</v>
      </c>
      <c r="Q263" s="236">
        <v>1</v>
      </c>
      <c r="R263" s="236" t="s">
        <v>1475</v>
      </c>
      <c r="S263" s="236" t="s">
        <v>497</v>
      </c>
      <c r="T263" s="236" t="s">
        <v>588</v>
      </c>
      <c r="U263" s="236" t="s">
        <v>714</v>
      </c>
      <c r="V263" s="236" t="s">
        <v>714</v>
      </c>
      <c r="W263" s="236">
        <v>0</v>
      </c>
      <c r="X263" s="236">
        <v>200</v>
      </c>
      <c r="Y263" s="241">
        <f t="shared" si="25"/>
        <v>200</v>
      </c>
      <c r="Z263" s="236" t="s">
        <v>407</v>
      </c>
      <c r="AA263" s="236">
        <v>0</v>
      </c>
      <c r="AB263" s="236">
        <v>0</v>
      </c>
      <c r="AC263" s="236"/>
      <c r="AD263" s="236"/>
      <c r="AE263" s="236"/>
      <c r="AF263" s="243">
        <f t="shared" si="19"/>
        <v>0</v>
      </c>
      <c r="AG263" s="236"/>
      <c r="AH263" s="236"/>
      <c r="AI263" s="212">
        <f t="shared" si="20"/>
        <v>0</v>
      </c>
      <c r="AJ263" s="240">
        <f t="shared" si="26"/>
        <v>0</v>
      </c>
      <c r="AK263" s="240">
        <f t="shared" si="27"/>
        <v>0</v>
      </c>
      <c r="AL263" s="212">
        <f t="shared" si="21"/>
        <v>0</v>
      </c>
      <c r="AM263" s="236"/>
      <c r="AN263" s="236"/>
      <c r="AO263" s="236"/>
      <c r="AP263" s="236" t="s">
        <v>501</v>
      </c>
      <c r="AQ263" s="249" t="s">
        <v>502</v>
      </c>
    </row>
    <row r="264" spans="1:43" ht="30.75" customHeight="1" x14ac:dyDescent="0.15">
      <c r="A264" s="235" t="s">
        <v>1121</v>
      </c>
      <c r="B264" s="235" t="s">
        <v>1122</v>
      </c>
      <c r="C264" s="235" t="s">
        <v>1222</v>
      </c>
      <c r="D264" s="236" t="s">
        <v>1510</v>
      </c>
      <c r="E264" s="236" t="s">
        <v>240</v>
      </c>
      <c r="F264" s="237" t="s">
        <v>240</v>
      </c>
      <c r="G264" s="237"/>
      <c r="H264" s="237"/>
      <c r="I264" s="237"/>
      <c r="J264" s="237"/>
      <c r="K264" s="237"/>
      <c r="L264" s="237" t="s">
        <v>318</v>
      </c>
      <c r="M264" s="236" t="s">
        <v>402</v>
      </c>
      <c r="N264" s="236" t="s">
        <v>494</v>
      </c>
      <c r="O264" s="236" t="s">
        <v>404</v>
      </c>
      <c r="P264" s="236" t="s">
        <v>495</v>
      </c>
      <c r="Q264" s="236">
        <v>2</v>
      </c>
      <c r="R264" s="236" t="s">
        <v>1347</v>
      </c>
      <c r="S264" s="236" t="s">
        <v>497</v>
      </c>
      <c r="T264" s="236" t="s">
        <v>588</v>
      </c>
      <c r="U264" s="236" t="s">
        <v>588</v>
      </c>
      <c r="V264" s="236" t="s">
        <v>588</v>
      </c>
      <c r="W264" s="236">
        <v>0</v>
      </c>
      <c r="X264" s="236">
        <v>166</v>
      </c>
      <c r="Y264" s="241">
        <f t="shared" si="25"/>
        <v>166</v>
      </c>
      <c r="Z264" s="236" t="s">
        <v>407</v>
      </c>
      <c r="AA264" s="236">
        <v>0</v>
      </c>
      <c r="AB264" s="236">
        <v>0</v>
      </c>
      <c r="AC264" s="236"/>
      <c r="AD264" s="236"/>
      <c r="AE264" s="236"/>
      <c r="AF264" s="243">
        <f t="shared" si="19"/>
        <v>0</v>
      </c>
      <c r="AG264" s="236"/>
      <c r="AH264" s="236"/>
      <c r="AI264" s="212">
        <f t="shared" si="20"/>
        <v>0</v>
      </c>
      <c r="AJ264" s="240">
        <f t="shared" si="26"/>
        <v>0</v>
      </c>
      <c r="AK264" s="240">
        <f t="shared" si="27"/>
        <v>0</v>
      </c>
      <c r="AL264" s="212">
        <f t="shared" si="21"/>
        <v>0</v>
      </c>
      <c r="AM264" s="236"/>
      <c r="AN264" s="236"/>
      <c r="AO264" s="236"/>
      <c r="AP264" s="236" t="s">
        <v>501</v>
      </c>
      <c r="AQ264" s="249" t="s">
        <v>502</v>
      </c>
    </row>
    <row r="265" spans="1:43" ht="30.75" customHeight="1" x14ac:dyDescent="0.15">
      <c r="A265" s="235" t="s">
        <v>1121</v>
      </c>
      <c r="B265" s="235" t="s">
        <v>1122</v>
      </c>
      <c r="C265" s="235" t="s">
        <v>1511</v>
      </c>
      <c r="D265" s="236" t="s">
        <v>1512</v>
      </c>
      <c r="E265" s="236" t="s">
        <v>240</v>
      </c>
      <c r="F265" s="237" t="s">
        <v>240</v>
      </c>
      <c r="G265" s="237"/>
      <c r="H265" s="237"/>
      <c r="I265" s="237"/>
      <c r="J265" s="237"/>
      <c r="K265" s="237"/>
      <c r="L265" s="237" t="s">
        <v>318</v>
      </c>
      <c r="M265" s="236" t="s">
        <v>402</v>
      </c>
      <c r="N265" s="236" t="s">
        <v>494</v>
      </c>
      <c r="O265" s="236" t="s">
        <v>404</v>
      </c>
      <c r="P265" s="236" t="s">
        <v>495</v>
      </c>
      <c r="Q265" s="236">
        <v>3</v>
      </c>
      <c r="R265" s="236" t="s">
        <v>1305</v>
      </c>
      <c r="S265" s="236" t="s">
        <v>497</v>
      </c>
      <c r="T265" s="236" t="s">
        <v>605</v>
      </c>
      <c r="U265" s="236" t="s">
        <v>643</v>
      </c>
      <c r="V265" s="236" t="s">
        <v>643</v>
      </c>
      <c r="W265" s="236">
        <v>113</v>
      </c>
      <c r="X265" s="236">
        <v>0</v>
      </c>
      <c r="Y265" s="241">
        <f t="shared" si="25"/>
        <v>113</v>
      </c>
      <c r="Z265" s="236" t="s">
        <v>407</v>
      </c>
      <c r="AA265" s="236">
        <v>0</v>
      </c>
      <c r="AB265" s="236">
        <v>0</v>
      </c>
      <c r="AC265" s="236"/>
      <c r="AD265" s="236"/>
      <c r="AE265" s="236"/>
      <c r="AF265" s="243">
        <f t="shared" ref="AF265:AF328" si="28">SUM(AD265:AE265)</f>
        <v>0</v>
      </c>
      <c r="AG265" s="236"/>
      <c r="AH265" s="236"/>
      <c r="AI265" s="212">
        <f t="shared" ref="AI265:AI328" si="29">SUM(AG265:AH265)</f>
        <v>0</v>
      </c>
      <c r="AJ265" s="240">
        <f t="shared" si="26"/>
        <v>0</v>
      </c>
      <c r="AK265" s="240">
        <f t="shared" si="27"/>
        <v>0</v>
      </c>
      <c r="AL265" s="212">
        <f t="shared" ref="AL265:AL328" si="30">AJ265+AK265</f>
        <v>0</v>
      </c>
      <c r="AM265" s="236"/>
      <c r="AN265" s="236"/>
      <c r="AO265" s="236"/>
      <c r="AP265" s="236" t="s">
        <v>511</v>
      </c>
      <c r="AQ265" s="249" t="s">
        <v>512</v>
      </c>
    </row>
    <row r="266" spans="1:43" ht="30.75" customHeight="1" x14ac:dyDescent="0.15">
      <c r="A266" s="235" t="s">
        <v>1121</v>
      </c>
      <c r="B266" s="235" t="s">
        <v>1122</v>
      </c>
      <c r="C266" s="235" t="s">
        <v>1513</v>
      </c>
      <c r="D266" s="236" t="s">
        <v>1514</v>
      </c>
      <c r="E266" s="236" t="s">
        <v>249</v>
      </c>
      <c r="F266" s="236"/>
      <c r="G266" s="236" t="s">
        <v>249</v>
      </c>
      <c r="H266" s="236"/>
      <c r="I266" s="236"/>
      <c r="J266" s="236"/>
      <c r="K266" s="236" t="s">
        <v>314</v>
      </c>
      <c r="L266" s="236"/>
      <c r="M266" s="236" t="s">
        <v>506</v>
      </c>
      <c r="N266" s="236" t="s">
        <v>494</v>
      </c>
      <c r="O266" s="236" t="s">
        <v>404</v>
      </c>
      <c r="P266" s="236" t="s">
        <v>661</v>
      </c>
      <c r="Q266" s="236">
        <f>4*4</f>
        <v>16</v>
      </c>
      <c r="R266" s="236" t="s">
        <v>1128</v>
      </c>
      <c r="S266" s="236" t="s">
        <v>497</v>
      </c>
      <c r="T266" s="236" t="s">
        <v>508</v>
      </c>
      <c r="U266" s="236" t="s">
        <v>509</v>
      </c>
      <c r="V266" s="236" t="s">
        <v>509</v>
      </c>
      <c r="W266" s="236">
        <v>2078</v>
      </c>
      <c r="X266" s="236">
        <v>346</v>
      </c>
      <c r="Y266" s="241">
        <f t="shared" si="25"/>
        <v>2424</v>
      </c>
      <c r="Z266" s="236" t="s">
        <v>407</v>
      </c>
      <c r="AA266" s="236">
        <v>0</v>
      </c>
      <c r="AB266" s="236">
        <v>0</v>
      </c>
      <c r="AC266" s="236"/>
      <c r="AD266" s="236"/>
      <c r="AE266" s="236"/>
      <c r="AF266" s="243">
        <f t="shared" si="28"/>
        <v>0</v>
      </c>
      <c r="AG266" s="236"/>
      <c r="AH266" s="236"/>
      <c r="AI266" s="212">
        <f t="shared" si="29"/>
        <v>0</v>
      </c>
      <c r="AJ266" s="240">
        <f t="shared" si="26"/>
        <v>0</v>
      </c>
      <c r="AK266" s="240">
        <f t="shared" si="26"/>
        <v>0</v>
      </c>
      <c r="AL266" s="212">
        <f t="shared" si="30"/>
        <v>0</v>
      </c>
      <c r="AM266" s="236"/>
      <c r="AN266" s="236"/>
      <c r="AO266" s="236"/>
      <c r="AP266" s="236" t="s">
        <v>511</v>
      </c>
      <c r="AQ266" s="249" t="s">
        <v>512</v>
      </c>
    </row>
    <row r="267" spans="1:43" ht="30.75" customHeight="1" x14ac:dyDescent="0.15">
      <c r="A267" s="235" t="s">
        <v>1121</v>
      </c>
      <c r="B267" s="235" t="s">
        <v>1122</v>
      </c>
      <c r="C267" s="235" t="s">
        <v>1209</v>
      </c>
      <c r="D267" s="236" t="s">
        <v>1515</v>
      </c>
      <c r="E267" s="236" t="s">
        <v>299</v>
      </c>
      <c r="F267" s="236"/>
      <c r="G267" s="236"/>
      <c r="H267" s="236"/>
      <c r="I267" s="236"/>
      <c r="J267" s="236" t="s">
        <v>299</v>
      </c>
      <c r="K267" s="236" t="s">
        <v>314</v>
      </c>
      <c r="L267" s="236"/>
      <c r="M267" s="236" t="s">
        <v>402</v>
      </c>
      <c r="N267" s="236" t="s">
        <v>494</v>
      </c>
      <c r="O267" s="236" t="s">
        <v>555</v>
      </c>
      <c r="P267" s="236" t="s">
        <v>405</v>
      </c>
      <c r="Q267" s="236">
        <v>1</v>
      </c>
      <c r="R267" s="236" t="s">
        <v>1516</v>
      </c>
      <c r="S267" s="236" t="s">
        <v>497</v>
      </c>
      <c r="T267" s="236" t="s">
        <v>508</v>
      </c>
      <c r="U267" s="236" t="s">
        <v>509</v>
      </c>
      <c r="V267" s="236" t="s">
        <v>857</v>
      </c>
      <c r="W267" s="236">
        <v>0</v>
      </c>
      <c r="X267" s="236">
        <v>30</v>
      </c>
      <c r="Y267" s="241">
        <f t="shared" si="25"/>
        <v>30</v>
      </c>
      <c r="Z267" s="236" t="s">
        <v>407</v>
      </c>
      <c r="AA267" s="236">
        <v>0</v>
      </c>
      <c r="AB267" s="236">
        <v>0</v>
      </c>
      <c r="AC267" s="236"/>
      <c r="AD267" s="236"/>
      <c r="AE267" s="236"/>
      <c r="AF267" s="243">
        <f t="shared" si="28"/>
        <v>0</v>
      </c>
      <c r="AG267" s="236"/>
      <c r="AH267" s="236"/>
      <c r="AI267" s="212">
        <f t="shared" si="29"/>
        <v>0</v>
      </c>
      <c r="AJ267" s="240">
        <f t="shared" si="26"/>
        <v>0</v>
      </c>
      <c r="AK267" s="240">
        <f t="shared" si="26"/>
        <v>0</v>
      </c>
      <c r="AL267" s="212">
        <f t="shared" si="30"/>
        <v>0</v>
      </c>
      <c r="AM267" s="236"/>
      <c r="AN267" s="236"/>
      <c r="AO267" s="236"/>
      <c r="AP267" s="236" t="s">
        <v>563</v>
      </c>
      <c r="AQ267" s="249" t="s">
        <v>598</v>
      </c>
    </row>
    <row r="268" spans="1:43" ht="30.75" customHeight="1" x14ac:dyDescent="0.15">
      <c r="A268" s="235" t="s">
        <v>1121</v>
      </c>
      <c r="B268" s="235" t="s">
        <v>1122</v>
      </c>
      <c r="C268" s="235" t="s">
        <v>1517</v>
      </c>
      <c r="D268" s="236" t="s">
        <v>1518</v>
      </c>
      <c r="E268" s="236" t="s">
        <v>240</v>
      </c>
      <c r="F268" s="237" t="s">
        <v>240</v>
      </c>
      <c r="G268" s="237"/>
      <c r="H268" s="237"/>
      <c r="I268" s="237"/>
      <c r="J268" s="237"/>
      <c r="K268" s="237"/>
      <c r="L268" s="237"/>
      <c r="M268" s="236" t="s">
        <v>402</v>
      </c>
      <c r="N268" s="236" t="s">
        <v>403</v>
      </c>
      <c r="O268" s="236" t="s">
        <v>404</v>
      </c>
      <c r="P268" s="236" t="s">
        <v>414</v>
      </c>
      <c r="Q268" s="236">
        <v>4</v>
      </c>
      <c r="R268" s="236"/>
      <c r="S268" s="236"/>
      <c r="T268" s="236"/>
      <c r="U268" s="236"/>
      <c r="V268" s="236"/>
      <c r="W268" s="236"/>
      <c r="X268" s="236"/>
      <c r="Y268" s="241">
        <f t="shared" si="25"/>
        <v>0</v>
      </c>
      <c r="Z268" s="236"/>
      <c r="AA268" s="236">
        <v>0</v>
      </c>
      <c r="AB268" s="236">
        <v>0</v>
      </c>
      <c r="AC268" s="236" t="s">
        <v>1125</v>
      </c>
      <c r="AD268" s="236">
        <v>0</v>
      </c>
      <c r="AE268" s="236">
        <v>0</v>
      </c>
      <c r="AF268" s="243">
        <f t="shared" si="28"/>
        <v>0</v>
      </c>
      <c r="AG268" s="236">
        <v>0</v>
      </c>
      <c r="AH268" s="236">
        <v>25</v>
      </c>
      <c r="AI268" s="212">
        <f t="shared" si="29"/>
        <v>25</v>
      </c>
      <c r="AJ268" s="240">
        <f t="shared" si="26"/>
        <v>0</v>
      </c>
      <c r="AK268" s="240">
        <f t="shared" si="26"/>
        <v>25</v>
      </c>
      <c r="AL268" s="212">
        <f t="shared" si="30"/>
        <v>25</v>
      </c>
      <c r="AM268" s="236" t="s">
        <v>407</v>
      </c>
      <c r="AN268" s="236">
        <v>0</v>
      </c>
      <c r="AO268" s="236">
        <v>0</v>
      </c>
      <c r="AP268" s="236" t="s">
        <v>408</v>
      </c>
      <c r="AQ268" s="244" t="s">
        <v>409</v>
      </c>
    </row>
    <row r="269" spans="1:43" ht="30.75" customHeight="1" x14ac:dyDescent="0.15">
      <c r="A269" s="235" t="s">
        <v>1121</v>
      </c>
      <c r="B269" s="235" t="s">
        <v>1122</v>
      </c>
      <c r="C269" s="235" t="s">
        <v>1519</v>
      </c>
      <c r="D269" s="236" t="s">
        <v>1520</v>
      </c>
      <c r="E269" s="236" t="s">
        <v>240</v>
      </c>
      <c r="F269" s="237" t="s">
        <v>240</v>
      </c>
      <c r="G269" s="237"/>
      <c r="H269" s="237"/>
      <c r="I269" s="237"/>
      <c r="J269" s="237"/>
      <c r="K269" s="236" t="s">
        <v>314</v>
      </c>
      <c r="L269" s="237"/>
      <c r="M269" s="236" t="s">
        <v>402</v>
      </c>
      <c r="N269" s="236" t="s">
        <v>494</v>
      </c>
      <c r="O269" s="236" t="s">
        <v>640</v>
      </c>
      <c r="P269" s="236" t="s">
        <v>600</v>
      </c>
      <c r="Q269" s="236">
        <f>31-5+12</f>
        <v>38</v>
      </c>
      <c r="R269" s="236" t="s">
        <v>540</v>
      </c>
      <c r="S269" s="236" t="s">
        <v>497</v>
      </c>
      <c r="T269" s="236" t="s">
        <v>508</v>
      </c>
      <c r="U269" s="236" t="s">
        <v>509</v>
      </c>
      <c r="V269" s="236" t="s">
        <v>509</v>
      </c>
      <c r="W269" s="236">
        <v>0</v>
      </c>
      <c r="X269" s="236">
        <v>70000</v>
      </c>
      <c r="Y269" s="241">
        <f t="shared" si="25"/>
        <v>70000</v>
      </c>
      <c r="Z269" s="236"/>
      <c r="AA269" s="236">
        <v>0</v>
      </c>
      <c r="AB269" s="236">
        <v>0</v>
      </c>
      <c r="AC269" s="236"/>
      <c r="AD269" s="236"/>
      <c r="AE269" s="236"/>
      <c r="AF269" s="243">
        <f t="shared" si="28"/>
        <v>0</v>
      </c>
      <c r="AG269" s="236"/>
      <c r="AH269" s="236"/>
      <c r="AI269" s="212">
        <f t="shared" si="29"/>
        <v>0</v>
      </c>
      <c r="AJ269" s="240">
        <f t="shared" si="26"/>
        <v>0</v>
      </c>
      <c r="AK269" s="240">
        <f t="shared" si="26"/>
        <v>0</v>
      </c>
      <c r="AL269" s="212">
        <f t="shared" si="30"/>
        <v>0</v>
      </c>
      <c r="AM269" s="236"/>
      <c r="AN269" s="236"/>
      <c r="AO269" s="236"/>
      <c r="AP269" s="236"/>
      <c r="AQ269" s="249"/>
    </row>
    <row r="270" spans="1:43" ht="30.75" customHeight="1" x14ac:dyDescent="0.15">
      <c r="A270" s="235" t="s">
        <v>1121</v>
      </c>
      <c r="B270" s="235" t="s">
        <v>1122</v>
      </c>
      <c r="C270" s="235" t="s">
        <v>1162</v>
      </c>
      <c r="D270" s="236" t="s">
        <v>1521</v>
      </c>
      <c r="E270" s="236" t="s">
        <v>299</v>
      </c>
      <c r="F270" s="236"/>
      <c r="G270" s="236"/>
      <c r="H270" s="236"/>
      <c r="I270" s="236"/>
      <c r="J270" s="236" t="s">
        <v>299</v>
      </c>
      <c r="K270" s="236" t="s">
        <v>314</v>
      </c>
      <c r="L270" s="236"/>
      <c r="M270" s="236" t="s">
        <v>402</v>
      </c>
      <c r="N270" s="236" t="s">
        <v>494</v>
      </c>
      <c r="O270" s="236" t="s">
        <v>577</v>
      </c>
      <c r="P270" s="236" t="s">
        <v>495</v>
      </c>
      <c r="Q270" s="236">
        <v>1</v>
      </c>
      <c r="R270" s="236" t="s">
        <v>1128</v>
      </c>
      <c r="S270" s="236" t="s">
        <v>497</v>
      </c>
      <c r="T270" s="236" t="s">
        <v>508</v>
      </c>
      <c r="U270" s="236" t="s">
        <v>509</v>
      </c>
      <c r="V270" s="236" t="s">
        <v>509</v>
      </c>
      <c r="W270" s="236">
        <v>0</v>
      </c>
      <c r="X270" s="236">
        <v>40</v>
      </c>
      <c r="Y270" s="241">
        <f t="shared" si="25"/>
        <v>40</v>
      </c>
      <c r="Z270" s="236" t="s">
        <v>407</v>
      </c>
      <c r="AA270" s="236">
        <v>0</v>
      </c>
      <c r="AB270" s="236">
        <v>0</v>
      </c>
      <c r="AC270" s="236"/>
      <c r="AD270" s="236"/>
      <c r="AE270" s="236"/>
      <c r="AF270" s="243">
        <f t="shared" si="28"/>
        <v>0</v>
      </c>
      <c r="AG270" s="236"/>
      <c r="AH270" s="236"/>
      <c r="AI270" s="212">
        <f t="shared" si="29"/>
        <v>0</v>
      </c>
      <c r="AJ270" s="240">
        <f t="shared" si="26"/>
        <v>0</v>
      </c>
      <c r="AK270" s="240">
        <f t="shared" si="26"/>
        <v>0</v>
      </c>
      <c r="AL270" s="212">
        <f t="shared" si="30"/>
        <v>0</v>
      </c>
      <c r="AM270" s="236"/>
      <c r="AN270" s="236"/>
      <c r="AO270" s="236"/>
      <c r="AP270" s="236" t="s">
        <v>563</v>
      </c>
      <c r="AQ270" s="249" t="s">
        <v>598</v>
      </c>
    </row>
    <row r="271" spans="1:43" ht="30.75" customHeight="1" x14ac:dyDescent="0.15">
      <c r="A271" s="235" t="s">
        <v>1121</v>
      </c>
      <c r="B271" s="235" t="s">
        <v>1122</v>
      </c>
      <c r="C271" s="235" t="s">
        <v>1522</v>
      </c>
      <c r="D271" s="236" t="s">
        <v>1523</v>
      </c>
      <c r="E271" s="236" t="s">
        <v>249</v>
      </c>
      <c r="F271" s="236"/>
      <c r="G271" s="236" t="s">
        <v>249</v>
      </c>
      <c r="H271" s="236"/>
      <c r="I271" s="236"/>
      <c r="J271" s="236"/>
      <c r="K271" s="236" t="s">
        <v>314</v>
      </c>
      <c r="L271" s="236"/>
      <c r="M271" s="236" t="s">
        <v>506</v>
      </c>
      <c r="N271" s="236" t="s">
        <v>494</v>
      </c>
      <c r="O271" s="236" t="s">
        <v>404</v>
      </c>
      <c r="P271" s="236" t="s">
        <v>495</v>
      </c>
      <c r="Q271" s="236">
        <v>4</v>
      </c>
      <c r="R271" s="236" t="s">
        <v>1312</v>
      </c>
      <c r="S271" s="236" t="s">
        <v>497</v>
      </c>
      <c r="T271" s="236" t="s">
        <v>508</v>
      </c>
      <c r="U271" s="236" t="s">
        <v>509</v>
      </c>
      <c r="V271" s="236" t="s">
        <v>509</v>
      </c>
      <c r="W271" s="236">
        <v>1009</v>
      </c>
      <c r="X271" s="236">
        <v>279</v>
      </c>
      <c r="Y271" s="241">
        <f t="shared" si="25"/>
        <v>1288</v>
      </c>
      <c r="Z271" s="236" t="s">
        <v>515</v>
      </c>
      <c r="AA271" s="236">
        <v>1</v>
      </c>
      <c r="AB271" s="236">
        <v>95</v>
      </c>
      <c r="AC271" s="236"/>
      <c r="AD271" s="236"/>
      <c r="AE271" s="236"/>
      <c r="AF271" s="243">
        <f t="shared" si="28"/>
        <v>0</v>
      </c>
      <c r="AG271" s="236"/>
      <c r="AH271" s="236"/>
      <c r="AI271" s="212">
        <f t="shared" si="29"/>
        <v>0</v>
      </c>
      <c r="AJ271" s="240">
        <f t="shared" si="26"/>
        <v>0</v>
      </c>
      <c r="AK271" s="240">
        <f t="shared" si="26"/>
        <v>0</v>
      </c>
      <c r="AL271" s="212">
        <f t="shared" si="30"/>
        <v>0</v>
      </c>
      <c r="AM271" s="236"/>
      <c r="AN271" s="236"/>
      <c r="AO271" s="236"/>
      <c r="AP271" s="236" t="s">
        <v>511</v>
      </c>
      <c r="AQ271" s="249" t="s">
        <v>512</v>
      </c>
    </row>
    <row r="272" spans="1:43" ht="30.75" customHeight="1" x14ac:dyDescent="0.15">
      <c r="A272" s="235" t="s">
        <v>1121</v>
      </c>
      <c r="B272" s="235" t="s">
        <v>1122</v>
      </c>
      <c r="C272" s="235" t="s">
        <v>1251</v>
      </c>
      <c r="D272" s="236" t="s">
        <v>1524</v>
      </c>
      <c r="E272" s="236" t="s">
        <v>240</v>
      </c>
      <c r="F272" s="237" t="s">
        <v>240</v>
      </c>
      <c r="G272" s="237"/>
      <c r="H272" s="237"/>
      <c r="I272" s="237"/>
      <c r="J272" s="237"/>
      <c r="K272" s="237"/>
      <c r="L272" s="237" t="s">
        <v>318</v>
      </c>
      <c r="M272" s="236" t="s">
        <v>402</v>
      </c>
      <c r="N272" s="236" t="s">
        <v>494</v>
      </c>
      <c r="O272" s="236" t="s">
        <v>404</v>
      </c>
      <c r="P272" s="236" t="s">
        <v>495</v>
      </c>
      <c r="Q272" s="236">
        <v>1</v>
      </c>
      <c r="R272" s="236" t="s">
        <v>1236</v>
      </c>
      <c r="S272" s="236" t="s">
        <v>497</v>
      </c>
      <c r="T272" s="236" t="s">
        <v>573</v>
      </c>
      <c r="U272" s="236" t="s">
        <v>573</v>
      </c>
      <c r="V272" s="236" t="s">
        <v>573</v>
      </c>
      <c r="W272" s="236">
        <v>0</v>
      </c>
      <c r="X272" s="236">
        <v>750</v>
      </c>
      <c r="Y272" s="241">
        <f t="shared" si="25"/>
        <v>750</v>
      </c>
      <c r="Z272" s="236" t="s">
        <v>515</v>
      </c>
      <c r="AA272" s="236">
        <v>1</v>
      </c>
      <c r="AB272" s="236">
        <v>150</v>
      </c>
      <c r="AC272" s="236"/>
      <c r="AD272" s="236"/>
      <c r="AE272" s="236"/>
      <c r="AF272" s="243">
        <f t="shared" si="28"/>
        <v>0</v>
      </c>
      <c r="AG272" s="236"/>
      <c r="AH272" s="236"/>
      <c r="AI272" s="212">
        <f t="shared" si="29"/>
        <v>0</v>
      </c>
      <c r="AJ272" s="240">
        <f t="shared" si="26"/>
        <v>0</v>
      </c>
      <c r="AK272" s="240">
        <f>AE272+AH272</f>
        <v>0</v>
      </c>
      <c r="AL272" s="212">
        <f t="shared" si="30"/>
        <v>0</v>
      </c>
      <c r="AM272" s="236"/>
      <c r="AN272" s="236"/>
      <c r="AO272" s="236"/>
      <c r="AP272" s="236" t="s">
        <v>501</v>
      </c>
      <c r="AQ272" s="249" t="s">
        <v>502</v>
      </c>
    </row>
    <row r="273" spans="1:43" ht="30.75" customHeight="1" x14ac:dyDescent="0.15">
      <c r="A273" s="235" t="s">
        <v>1121</v>
      </c>
      <c r="B273" s="235" t="s">
        <v>1122</v>
      </c>
      <c r="C273" s="235" t="s">
        <v>1243</v>
      </c>
      <c r="D273" s="236" t="s">
        <v>1524</v>
      </c>
      <c r="E273" s="236" t="s">
        <v>249</v>
      </c>
      <c r="F273" s="236"/>
      <c r="G273" s="236" t="s">
        <v>249</v>
      </c>
      <c r="H273" s="236"/>
      <c r="I273" s="236"/>
      <c r="J273" s="236"/>
      <c r="K273" s="236"/>
      <c r="L273" s="236"/>
      <c r="M273" s="236" t="s">
        <v>506</v>
      </c>
      <c r="N273" s="236" t="s">
        <v>494</v>
      </c>
      <c r="O273" s="236" t="s">
        <v>404</v>
      </c>
      <c r="P273" s="236" t="s">
        <v>495</v>
      </c>
      <c r="Q273" s="236">
        <v>3</v>
      </c>
      <c r="R273" s="236" t="s">
        <v>507</v>
      </c>
      <c r="S273" s="236" t="s">
        <v>497</v>
      </c>
      <c r="T273" s="236" t="s">
        <v>508</v>
      </c>
      <c r="U273" s="236" t="s">
        <v>509</v>
      </c>
      <c r="V273" s="236" t="s">
        <v>510</v>
      </c>
      <c r="W273" s="236">
        <v>372</v>
      </c>
      <c r="X273" s="236">
        <v>119</v>
      </c>
      <c r="Y273" s="241">
        <f t="shared" si="25"/>
        <v>491</v>
      </c>
      <c r="Z273" s="236" t="s">
        <v>515</v>
      </c>
      <c r="AA273" s="236">
        <v>1</v>
      </c>
      <c r="AB273" s="236">
        <v>40</v>
      </c>
      <c r="AC273" s="236"/>
      <c r="AD273" s="236"/>
      <c r="AE273" s="236"/>
      <c r="AF273" s="243">
        <f t="shared" si="28"/>
        <v>0</v>
      </c>
      <c r="AG273" s="236"/>
      <c r="AH273" s="236"/>
      <c r="AI273" s="212">
        <f t="shared" si="29"/>
        <v>0</v>
      </c>
      <c r="AJ273" s="240">
        <f t="shared" si="26"/>
        <v>0</v>
      </c>
      <c r="AK273" s="240">
        <f t="shared" si="26"/>
        <v>0</v>
      </c>
      <c r="AL273" s="212">
        <f t="shared" si="30"/>
        <v>0</v>
      </c>
      <c r="AM273" s="236"/>
      <c r="AN273" s="236"/>
      <c r="AO273" s="236"/>
      <c r="AP273" s="236" t="s">
        <v>501</v>
      </c>
      <c r="AQ273" s="249" t="s">
        <v>502</v>
      </c>
    </row>
    <row r="274" spans="1:43" ht="30.75" customHeight="1" x14ac:dyDescent="0.15">
      <c r="A274" s="235" t="s">
        <v>1121</v>
      </c>
      <c r="B274" s="235" t="s">
        <v>1122</v>
      </c>
      <c r="C274" s="235" t="s">
        <v>1224</v>
      </c>
      <c r="D274" s="236" t="s">
        <v>1524</v>
      </c>
      <c r="E274" s="236" t="s">
        <v>240</v>
      </c>
      <c r="F274" s="237" t="s">
        <v>240</v>
      </c>
      <c r="G274" s="237"/>
      <c r="H274" s="237"/>
      <c r="I274" s="237"/>
      <c r="J274" s="237"/>
      <c r="K274" s="236" t="s">
        <v>314</v>
      </c>
      <c r="L274" s="237"/>
      <c r="M274" s="236" t="s">
        <v>402</v>
      </c>
      <c r="N274" s="236" t="s">
        <v>494</v>
      </c>
      <c r="O274" s="236" t="s">
        <v>404</v>
      </c>
      <c r="P274" s="236" t="s">
        <v>495</v>
      </c>
      <c r="Q274" s="236">
        <v>1</v>
      </c>
      <c r="R274" s="236" t="s">
        <v>1525</v>
      </c>
      <c r="S274" s="236" t="s">
        <v>497</v>
      </c>
      <c r="T274" s="236" t="s">
        <v>508</v>
      </c>
      <c r="U274" s="236" t="s">
        <v>509</v>
      </c>
      <c r="V274" s="236" t="s">
        <v>874</v>
      </c>
      <c r="W274" s="236">
        <v>0</v>
      </c>
      <c r="X274" s="236">
        <v>380</v>
      </c>
      <c r="Y274" s="241">
        <f t="shared" si="25"/>
        <v>380</v>
      </c>
      <c r="Z274" s="236" t="s">
        <v>407</v>
      </c>
      <c r="AA274" s="236">
        <v>0</v>
      </c>
      <c r="AB274" s="236">
        <v>0</v>
      </c>
      <c r="AC274" s="236"/>
      <c r="AD274" s="236"/>
      <c r="AE274" s="236"/>
      <c r="AF274" s="243">
        <f t="shared" si="28"/>
        <v>0</v>
      </c>
      <c r="AG274" s="236"/>
      <c r="AH274" s="236"/>
      <c r="AI274" s="212">
        <f t="shared" si="29"/>
        <v>0</v>
      </c>
      <c r="AJ274" s="240">
        <f t="shared" si="26"/>
        <v>0</v>
      </c>
      <c r="AK274" s="240">
        <f>AE274+AH274</f>
        <v>0</v>
      </c>
      <c r="AL274" s="212">
        <f t="shared" si="30"/>
        <v>0</v>
      </c>
      <c r="AM274" s="236"/>
      <c r="AN274" s="236"/>
      <c r="AO274" s="236"/>
      <c r="AP274" s="236" t="s">
        <v>501</v>
      </c>
      <c r="AQ274" s="249" t="s">
        <v>502</v>
      </c>
    </row>
    <row r="275" spans="1:43" ht="30.75" customHeight="1" x14ac:dyDescent="0.15">
      <c r="A275" s="235" t="s">
        <v>1121</v>
      </c>
      <c r="B275" s="235" t="s">
        <v>1122</v>
      </c>
      <c r="C275" s="235" t="s">
        <v>1526</v>
      </c>
      <c r="D275" s="236" t="s">
        <v>1527</v>
      </c>
      <c r="E275" s="236" t="s">
        <v>249</v>
      </c>
      <c r="F275" s="236"/>
      <c r="G275" s="236" t="s">
        <v>249</v>
      </c>
      <c r="H275" s="236"/>
      <c r="I275" s="236"/>
      <c r="J275" s="236"/>
      <c r="K275" s="236" t="s">
        <v>314</v>
      </c>
      <c r="L275" s="236"/>
      <c r="M275" s="236" t="s">
        <v>506</v>
      </c>
      <c r="N275" s="236" t="s">
        <v>494</v>
      </c>
      <c r="O275" s="236" t="s">
        <v>404</v>
      </c>
      <c r="P275" s="236" t="s">
        <v>587</v>
      </c>
      <c r="Q275" s="236">
        <v>6</v>
      </c>
      <c r="R275" s="236" t="s">
        <v>551</v>
      </c>
      <c r="S275" s="236" t="s">
        <v>497</v>
      </c>
      <c r="T275" s="236" t="s">
        <v>508</v>
      </c>
      <c r="U275" s="236" t="s">
        <v>509</v>
      </c>
      <c r="V275" s="236" t="s">
        <v>552</v>
      </c>
      <c r="W275" s="236">
        <v>3525</v>
      </c>
      <c r="X275" s="236">
        <v>323</v>
      </c>
      <c r="Y275" s="241">
        <f t="shared" si="25"/>
        <v>3848</v>
      </c>
      <c r="Z275" s="236" t="s">
        <v>407</v>
      </c>
      <c r="AA275" s="236">
        <v>0</v>
      </c>
      <c r="AB275" s="236">
        <v>0</v>
      </c>
      <c r="AC275" s="236"/>
      <c r="AD275" s="236"/>
      <c r="AE275" s="236"/>
      <c r="AF275" s="243">
        <f t="shared" si="28"/>
        <v>0</v>
      </c>
      <c r="AG275" s="236"/>
      <c r="AH275" s="236"/>
      <c r="AI275" s="212">
        <f t="shared" si="29"/>
        <v>0</v>
      </c>
      <c r="AJ275" s="240">
        <f t="shared" si="26"/>
        <v>0</v>
      </c>
      <c r="AK275" s="240">
        <f t="shared" si="26"/>
        <v>0</v>
      </c>
      <c r="AL275" s="212">
        <f t="shared" si="30"/>
        <v>0</v>
      </c>
      <c r="AM275" s="236"/>
      <c r="AN275" s="236"/>
      <c r="AO275" s="236"/>
      <c r="AP275" s="236" t="s">
        <v>511</v>
      </c>
      <c r="AQ275" s="249" t="s">
        <v>512</v>
      </c>
    </row>
    <row r="276" spans="1:43" ht="30.75" customHeight="1" x14ac:dyDescent="0.15">
      <c r="A276" s="235" t="s">
        <v>1121</v>
      </c>
      <c r="B276" s="235" t="s">
        <v>1122</v>
      </c>
      <c r="C276" s="235" t="s">
        <v>1131</v>
      </c>
      <c r="D276" s="236" t="s">
        <v>1528</v>
      </c>
      <c r="E276" s="236" t="s">
        <v>299</v>
      </c>
      <c r="F276" s="236"/>
      <c r="G276" s="236"/>
      <c r="H276" s="236"/>
      <c r="I276" s="236"/>
      <c r="J276" s="236" t="s">
        <v>299</v>
      </c>
      <c r="K276" s="236" t="s">
        <v>314</v>
      </c>
      <c r="L276" s="236"/>
      <c r="M276" s="236" t="s">
        <v>402</v>
      </c>
      <c r="N276" s="236" t="s">
        <v>494</v>
      </c>
      <c r="O276" s="236" t="s">
        <v>555</v>
      </c>
      <c r="P276" s="236" t="s">
        <v>405</v>
      </c>
      <c r="Q276" s="236">
        <v>1</v>
      </c>
      <c r="R276" s="236" t="s">
        <v>540</v>
      </c>
      <c r="S276" s="236" t="s">
        <v>497</v>
      </c>
      <c r="T276" s="236" t="s">
        <v>508</v>
      </c>
      <c r="U276" s="236" t="s">
        <v>509</v>
      </c>
      <c r="V276" s="236" t="s">
        <v>509</v>
      </c>
      <c r="W276" s="236">
        <v>0</v>
      </c>
      <c r="X276" s="236">
        <v>20</v>
      </c>
      <c r="Y276" s="241">
        <f t="shared" si="25"/>
        <v>20</v>
      </c>
      <c r="Z276" s="236" t="s">
        <v>407</v>
      </c>
      <c r="AA276" s="236">
        <v>0</v>
      </c>
      <c r="AB276" s="236">
        <v>0</v>
      </c>
      <c r="AC276" s="236"/>
      <c r="AD276" s="236"/>
      <c r="AE276" s="236"/>
      <c r="AF276" s="243">
        <f t="shared" si="28"/>
        <v>0</v>
      </c>
      <c r="AG276" s="236"/>
      <c r="AH276" s="236"/>
      <c r="AI276" s="212">
        <f t="shared" si="29"/>
        <v>0</v>
      </c>
      <c r="AJ276" s="240">
        <f t="shared" si="26"/>
        <v>0</v>
      </c>
      <c r="AK276" s="240">
        <f t="shared" si="26"/>
        <v>0</v>
      </c>
      <c r="AL276" s="212">
        <f t="shared" si="30"/>
        <v>0</v>
      </c>
      <c r="AM276" s="236"/>
      <c r="AN276" s="236"/>
      <c r="AO276" s="236"/>
      <c r="AP276" s="236" t="s">
        <v>563</v>
      </c>
      <c r="AQ276" s="249" t="s">
        <v>598</v>
      </c>
    </row>
    <row r="277" spans="1:43" ht="30.75" customHeight="1" x14ac:dyDescent="0.15">
      <c r="A277" s="235" t="s">
        <v>1121</v>
      </c>
      <c r="B277" s="235" t="s">
        <v>1122</v>
      </c>
      <c r="C277" s="235" t="s">
        <v>1529</v>
      </c>
      <c r="D277" s="236" t="s">
        <v>1530</v>
      </c>
      <c r="E277" s="236" t="s">
        <v>249</v>
      </c>
      <c r="F277" s="236"/>
      <c r="G277" s="236" t="s">
        <v>249</v>
      </c>
      <c r="H277" s="236"/>
      <c r="I277" s="236"/>
      <c r="J277" s="236"/>
      <c r="K277" s="236" t="s">
        <v>314</v>
      </c>
      <c r="L277" s="236"/>
      <c r="M277" s="236" t="s">
        <v>506</v>
      </c>
      <c r="N277" s="236" t="s">
        <v>494</v>
      </c>
      <c r="O277" s="236" t="s">
        <v>404</v>
      </c>
      <c r="P277" s="236" t="s">
        <v>550</v>
      </c>
      <c r="Q277" s="236">
        <v>4</v>
      </c>
      <c r="R277" s="236" t="s">
        <v>540</v>
      </c>
      <c r="S277" s="236" t="s">
        <v>497</v>
      </c>
      <c r="T277" s="236" t="s">
        <v>508</v>
      </c>
      <c r="U277" s="236" t="s">
        <v>509</v>
      </c>
      <c r="V277" s="236" t="s">
        <v>509</v>
      </c>
      <c r="W277" s="236">
        <v>161</v>
      </c>
      <c r="X277" s="236">
        <v>204</v>
      </c>
      <c r="Y277" s="241">
        <f t="shared" si="25"/>
        <v>365</v>
      </c>
      <c r="Z277" s="236" t="s">
        <v>515</v>
      </c>
      <c r="AA277" s="236">
        <v>1</v>
      </c>
      <c r="AB277" s="236">
        <v>40</v>
      </c>
      <c r="AC277" s="236"/>
      <c r="AD277" s="236"/>
      <c r="AE277" s="236"/>
      <c r="AF277" s="243">
        <f t="shared" si="28"/>
        <v>0</v>
      </c>
      <c r="AG277" s="236"/>
      <c r="AH277" s="236"/>
      <c r="AI277" s="212">
        <f t="shared" si="29"/>
        <v>0</v>
      </c>
      <c r="AJ277" s="240">
        <f t="shared" si="26"/>
        <v>0</v>
      </c>
      <c r="AK277" s="240">
        <f t="shared" si="26"/>
        <v>0</v>
      </c>
      <c r="AL277" s="212">
        <f t="shared" si="30"/>
        <v>0</v>
      </c>
      <c r="AM277" s="236"/>
      <c r="AN277" s="236"/>
      <c r="AO277" s="236"/>
      <c r="AP277" s="236" t="s">
        <v>511</v>
      </c>
      <c r="AQ277" s="249" t="s">
        <v>512</v>
      </c>
    </row>
    <row r="278" spans="1:43" ht="30.75" customHeight="1" x14ac:dyDescent="0.15">
      <c r="A278" s="235" t="s">
        <v>1121</v>
      </c>
      <c r="B278" s="235" t="s">
        <v>1122</v>
      </c>
      <c r="C278" s="235" t="s">
        <v>1131</v>
      </c>
      <c r="D278" s="236" t="s">
        <v>1531</v>
      </c>
      <c r="E278" s="236" t="s">
        <v>240</v>
      </c>
      <c r="F278" s="237" t="s">
        <v>240</v>
      </c>
      <c r="G278" s="237"/>
      <c r="H278" s="237"/>
      <c r="I278" s="237"/>
      <c r="J278" s="237"/>
      <c r="K278" s="236" t="s">
        <v>314</v>
      </c>
      <c r="L278" s="237"/>
      <c r="M278" s="236" t="s">
        <v>402</v>
      </c>
      <c r="N278" s="236" t="s">
        <v>494</v>
      </c>
      <c r="O278" s="236" t="s">
        <v>656</v>
      </c>
      <c r="P278" s="236" t="s">
        <v>495</v>
      </c>
      <c r="Q278" s="236">
        <v>1</v>
      </c>
      <c r="R278" s="236" t="s">
        <v>1143</v>
      </c>
      <c r="S278" s="236" t="s">
        <v>497</v>
      </c>
      <c r="T278" s="236" t="s">
        <v>508</v>
      </c>
      <c r="U278" s="236" t="s">
        <v>509</v>
      </c>
      <c r="V278" s="236" t="s">
        <v>794</v>
      </c>
      <c r="W278" s="236"/>
      <c r="X278" s="236"/>
      <c r="Y278" s="241">
        <f t="shared" si="25"/>
        <v>0</v>
      </c>
      <c r="Z278" s="236"/>
      <c r="AA278" s="236">
        <v>0</v>
      </c>
      <c r="AB278" s="236">
        <v>0</v>
      </c>
      <c r="AC278" s="236"/>
      <c r="AD278" s="236"/>
      <c r="AE278" s="236"/>
      <c r="AF278" s="243">
        <f t="shared" si="28"/>
        <v>0</v>
      </c>
      <c r="AG278" s="236"/>
      <c r="AH278" s="236"/>
      <c r="AI278" s="212">
        <f t="shared" si="29"/>
        <v>0</v>
      </c>
      <c r="AJ278" s="240">
        <f t="shared" si="26"/>
        <v>0</v>
      </c>
      <c r="AK278" s="240">
        <f>AE278+AH278</f>
        <v>0</v>
      </c>
      <c r="AL278" s="212">
        <f t="shared" si="30"/>
        <v>0</v>
      </c>
      <c r="AM278" s="236"/>
      <c r="AN278" s="236"/>
      <c r="AO278" s="236"/>
      <c r="AP278" s="236"/>
      <c r="AQ278" s="249"/>
    </row>
    <row r="279" spans="1:43" ht="30.75" customHeight="1" x14ac:dyDescent="0.15">
      <c r="A279" s="235" t="s">
        <v>1121</v>
      </c>
      <c r="B279" s="235" t="s">
        <v>1122</v>
      </c>
      <c r="C279" s="235" t="s">
        <v>1222</v>
      </c>
      <c r="D279" s="236" t="s">
        <v>1532</v>
      </c>
      <c r="E279" s="236" t="s">
        <v>249</v>
      </c>
      <c r="F279" s="236"/>
      <c r="G279" s="236" t="s">
        <v>249</v>
      </c>
      <c r="H279" s="236"/>
      <c r="I279" s="236"/>
      <c r="J279" s="236"/>
      <c r="K279" s="236" t="s">
        <v>314</v>
      </c>
      <c r="L279" s="236"/>
      <c r="M279" s="236" t="s">
        <v>506</v>
      </c>
      <c r="N279" s="236" t="s">
        <v>494</v>
      </c>
      <c r="O279" s="236" t="s">
        <v>404</v>
      </c>
      <c r="P279" s="236" t="s">
        <v>495</v>
      </c>
      <c r="Q279" s="236">
        <v>2</v>
      </c>
      <c r="R279" s="236" t="s">
        <v>1267</v>
      </c>
      <c r="S279" s="236" t="s">
        <v>497</v>
      </c>
      <c r="T279" s="236" t="s">
        <v>508</v>
      </c>
      <c r="U279" s="236" t="s">
        <v>509</v>
      </c>
      <c r="V279" s="236" t="s">
        <v>509</v>
      </c>
      <c r="W279" s="236">
        <v>291</v>
      </c>
      <c r="X279" s="236">
        <v>95</v>
      </c>
      <c r="Y279" s="241">
        <f t="shared" si="25"/>
        <v>386</v>
      </c>
      <c r="Z279" s="236" t="s">
        <v>407</v>
      </c>
      <c r="AA279" s="236">
        <v>0</v>
      </c>
      <c r="AB279" s="236">
        <v>0</v>
      </c>
      <c r="AC279" s="236"/>
      <c r="AD279" s="236"/>
      <c r="AE279" s="236"/>
      <c r="AF279" s="243">
        <f t="shared" si="28"/>
        <v>0</v>
      </c>
      <c r="AG279" s="236"/>
      <c r="AH279" s="236"/>
      <c r="AI279" s="212">
        <f t="shared" si="29"/>
        <v>0</v>
      </c>
      <c r="AJ279" s="240">
        <f t="shared" si="26"/>
        <v>0</v>
      </c>
      <c r="AK279" s="240">
        <f t="shared" si="26"/>
        <v>0</v>
      </c>
      <c r="AL279" s="212">
        <f t="shared" si="30"/>
        <v>0</v>
      </c>
      <c r="AM279" s="236"/>
      <c r="AN279" s="236"/>
      <c r="AO279" s="236"/>
      <c r="AP279" s="236" t="s">
        <v>511</v>
      </c>
      <c r="AQ279" s="249" t="s">
        <v>512</v>
      </c>
    </row>
    <row r="280" spans="1:43" ht="30.75" customHeight="1" x14ac:dyDescent="0.15">
      <c r="A280" s="235" t="s">
        <v>1121</v>
      </c>
      <c r="B280" s="235" t="s">
        <v>1122</v>
      </c>
      <c r="C280" s="235" t="s">
        <v>1476</v>
      </c>
      <c r="D280" s="236" t="s">
        <v>1533</v>
      </c>
      <c r="E280" s="236" t="s">
        <v>249</v>
      </c>
      <c r="F280" s="236"/>
      <c r="G280" s="236" t="s">
        <v>249</v>
      </c>
      <c r="H280" s="236"/>
      <c r="I280" s="236"/>
      <c r="J280" s="236"/>
      <c r="K280" s="236" t="s">
        <v>314</v>
      </c>
      <c r="L280" s="236"/>
      <c r="M280" s="236" t="s">
        <v>506</v>
      </c>
      <c r="N280" s="236" t="s">
        <v>494</v>
      </c>
      <c r="O280" s="236" t="s">
        <v>404</v>
      </c>
      <c r="P280" s="236" t="s">
        <v>495</v>
      </c>
      <c r="Q280" s="236">
        <v>5</v>
      </c>
      <c r="R280" s="236" t="s">
        <v>1375</v>
      </c>
      <c r="S280" s="236" t="s">
        <v>497</v>
      </c>
      <c r="T280" s="236" t="s">
        <v>508</v>
      </c>
      <c r="U280" s="236" t="s">
        <v>509</v>
      </c>
      <c r="V280" s="236" t="s">
        <v>802</v>
      </c>
      <c r="W280" s="236">
        <v>511</v>
      </c>
      <c r="X280" s="236">
        <v>56</v>
      </c>
      <c r="Y280" s="241">
        <f t="shared" si="25"/>
        <v>567</v>
      </c>
      <c r="Z280" s="236" t="s">
        <v>515</v>
      </c>
      <c r="AA280" s="236">
        <v>1</v>
      </c>
      <c r="AB280" s="236">
        <v>60</v>
      </c>
      <c r="AC280" s="236"/>
      <c r="AD280" s="236"/>
      <c r="AE280" s="236"/>
      <c r="AF280" s="243">
        <f t="shared" si="28"/>
        <v>0</v>
      </c>
      <c r="AG280" s="236"/>
      <c r="AH280" s="236"/>
      <c r="AI280" s="212">
        <f t="shared" si="29"/>
        <v>0</v>
      </c>
      <c r="AJ280" s="240">
        <f t="shared" si="26"/>
        <v>0</v>
      </c>
      <c r="AK280" s="240">
        <f t="shared" si="26"/>
        <v>0</v>
      </c>
      <c r="AL280" s="212">
        <f t="shared" si="30"/>
        <v>0</v>
      </c>
      <c r="AM280" s="236"/>
      <c r="AN280" s="236"/>
      <c r="AO280" s="236"/>
      <c r="AP280" s="236" t="s">
        <v>511</v>
      </c>
      <c r="AQ280" s="249" t="s">
        <v>512</v>
      </c>
    </row>
    <row r="281" spans="1:43" ht="30.75" customHeight="1" x14ac:dyDescent="0.15">
      <c r="A281" s="235" t="s">
        <v>1121</v>
      </c>
      <c r="B281" s="235" t="s">
        <v>1122</v>
      </c>
      <c r="C281" s="235" t="s">
        <v>1255</v>
      </c>
      <c r="D281" s="236" t="s">
        <v>1534</v>
      </c>
      <c r="E281" s="236" t="s">
        <v>299</v>
      </c>
      <c r="F281" s="236"/>
      <c r="G281" s="236"/>
      <c r="H281" s="236"/>
      <c r="I281" s="236"/>
      <c r="J281" s="236" t="s">
        <v>299</v>
      </c>
      <c r="K281" s="236" t="s">
        <v>314</v>
      </c>
      <c r="L281" s="236"/>
      <c r="M281" s="236" t="s">
        <v>402</v>
      </c>
      <c r="N281" s="236" t="s">
        <v>494</v>
      </c>
      <c r="O281" s="236" t="s">
        <v>555</v>
      </c>
      <c r="P281" s="236" t="s">
        <v>550</v>
      </c>
      <c r="Q281" s="236">
        <v>1</v>
      </c>
      <c r="R281" s="236" t="s">
        <v>1375</v>
      </c>
      <c r="S281" s="236" t="s">
        <v>497</v>
      </c>
      <c r="T281" s="236" t="s">
        <v>508</v>
      </c>
      <c r="U281" s="236" t="s">
        <v>509</v>
      </c>
      <c r="V281" s="236" t="s">
        <v>802</v>
      </c>
      <c r="W281" s="236">
        <v>0</v>
      </c>
      <c r="X281" s="236">
        <v>30</v>
      </c>
      <c r="Y281" s="241">
        <f t="shared" si="25"/>
        <v>30</v>
      </c>
      <c r="Z281" s="236" t="s">
        <v>407</v>
      </c>
      <c r="AA281" s="236">
        <v>0</v>
      </c>
      <c r="AB281" s="236">
        <v>0</v>
      </c>
      <c r="AC281" s="236"/>
      <c r="AD281" s="236"/>
      <c r="AE281" s="236"/>
      <c r="AF281" s="243">
        <f t="shared" si="28"/>
        <v>0</v>
      </c>
      <c r="AG281" s="236"/>
      <c r="AH281" s="236"/>
      <c r="AI281" s="212">
        <f t="shared" si="29"/>
        <v>0</v>
      </c>
      <c r="AJ281" s="240">
        <f t="shared" si="26"/>
        <v>0</v>
      </c>
      <c r="AK281" s="240">
        <f t="shared" si="26"/>
        <v>0</v>
      </c>
      <c r="AL281" s="212">
        <f t="shared" si="30"/>
        <v>0</v>
      </c>
      <c r="AM281" s="236"/>
      <c r="AN281" s="236"/>
      <c r="AO281" s="236"/>
      <c r="AP281" s="236" t="s">
        <v>563</v>
      </c>
      <c r="AQ281" s="249" t="s">
        <v>598</v>
      </c>
    </row>
    <row r="282" spans="1:43" ht="30.75" customHeight="1" x14ac:dyDescent="0.15">
      <c r="A282" s="235" t="s">
        <v>1121</v>
      </c>
      <c r="B282" s="235" t="s">
        <v>1122</v>
      </c>
      <c r="C282" s="235" t="s">
        <v>1192</v>
      </c>
      <c r="D282" s="236" t="s">
        <v>1535</v>
      </c>
      <c r="E282" s="236" t="s">
        <v>299</v>
      </c>
      <c r="F282" s="236"/>
      <c r="G282" s="236"/>
      <c r="H282" s="236"/>
      <c r="I282" s="236"/>
      <c r="J282" s="236" t="s">
        <v>299</v>
      </c>
      <c r="K282" s="236"/>
      <c r="L282" s="236"/>
      <c r="M282" s="236" t="s">
        <v>402</v>
      </c>
      <c r="N282" s="236" t="s">
        <v>494</v>
      </c>
      <c r="O282" s="236" t="s">
        <v>555</v>
      </c>
      <c r="P282" s="236" t="s">
        <v>550</v>
      </c>
      <c r="Q282" s="236">
        <v>3</v>
      </c>
      <c r="R282" s="236" t="s">
        <v>1536</v>
      </c>
      <c r="S282" s="236" t="s">
        <v>497</v>
      </c>
      <c r="T282" s="236" t="s">
        <v>508</v>
      </c>
      <c r="U282" s="236" t="s">
        <v>509</v>
      </c>
      <c r="V282" s="236" t="s">
        <v>510</v>
      </c>
      <c r="W282" s="236">
        <v>0</v>
      </c>
      <c r="X282" s="236">
        <v>22</v>
      </c>
      <c r="Y282" s="241">
        <f t="shared" si="25"/>
        <v>22</v>
      </c>
      <c r="Z282" s="236" t="s">
        <v>407</v>
      </c>
      <c r="AA282" s="236">
        <v>0</v>
      </c>
      <c r="AB282" s="236">
        <v>0</v>
      </c>
      <c r="AC282" s="236"/>
      <c r="AD282" s="236"/>
      <c r="AE282" s="236"/>
      <c r="AF282" s="243">
        <f t="shared" si="28"/>
        <v>0</v>
      </c>
      <c r="AG282" s="236"/>
      <c r="AH282" s="236"/>
      <c r="AI282" s="212">
        <f t="shared" si="29"/>
        <v>0</v>
      </c>
      <c r="AJ282" s="240">
        <f t="shared" si="26"/>
        <v>0</v>
      </c>
      <c r="AK282" s="240">
        <f t="shared" si="26"/>
        <v>0</v>
      </c>
      <c r="AL282" s="212">
        <f t="shared" si="30"/>
        <v>0</v>
      </c>
      <c r="AM282" s="236"/>
      <c r="AN282" s="236"/>
      <c r="AO282" s="236"/>
      <c r="AP282" s="236" t="s">
        <v>563</v>
      </c>
      <c r="AQ282" s="249" t="s">
        <v>598</v>
      </c>
    </row>
    <row r="283" spans="1:43" ht="30.75" customHeight="1" x14ac:dyDescent="0.15">
      <c r="A283" s="235" t="s">
        <v>1121</v>
      </c>
      <c r="B283" s="235" t="s">
        <v>1122</v>
      </c>
      <c r="C283" s="235" t="s">
        <v>1209</v>
      </c>
      <c r="D283" s="236" t="s">
        <v>1537</v>
      </c>
      <c r="E283" s="236" t="s">
        <v>299</v>
      </c>
      <c r="F283" s="236"/>
      <c r="G283" s="236"/>
      <c r="H283" s="236"/>
      <c r="I283" s="236"/>
      <c r="J283" s="236" t="s">
        <v>299</v>
      </c>
      <c r="K283" s="236"/>
      <c r="L283" s="237" t="s">
        <v>318</v>
      </c>
      <c r="M283" s="236" t="s">
        <v>402</v>
      </c>
      <c r="N283" s="236" t="s">
        <v>494</v>
      </c>
      <c r="O283" s="236" t="s">
        <v>555</v>
      </c>
      <c r="P283" s="236" t="s">
        <v>405</v>
      </c>
      <c r="Q283" s="236">
        <v>1</v>
      </c>
      <c r="R283" s="236" t="s">
        <v>1257</v>
      </c>
      <c r="S283" s="236" t="s">
        <v>497</v>
      </c>
      <c r="T283" s="236" t="s">
        <v>573</v>
      </c>
      <c r="U283" s="236" t="s">
        <v>573</v>
      </c>
      <c r="V283" s="236" t="s">
        <v>573</v>
      </c>
      <c r="W283" s="236">
        <v>0</v>
      </c>
      <c r="X283" s="236">
        <v>20</v>
      </c>
      <c r="Y283" s="241">
        <f t="shared" si="25"/>
        <v>20</v>
      </c>
      <c r="Z283" s="236" t="s">
        <v>407</v>
      </c>
      <c r="AA283" s="236">
        <v>0</v>
      </c>
      <c r="AB283" s="236">
        <v>0</v>
      </c>
      <c r="AC283" s="236"/>
      <c r="AD283" s="236"/>
      <c r="AE283" s="236"/>
      <c r="AF283" s="243">
        <f t="shared" si="28"/>
        <v>0</v>
      </c>
      <c r="AG283" s="236"/>
      <c r="AH283" s="236"/>
      <c r="AI283" s="212">
        <f t="shared" si="29"/>
        <v>0</v>
      </c>
      <c r="AJ283" s="240">
        <f t="shared" si="26"/>
        <v>0</v>
      </c>
      <c r="AK283" s="240">
        <f t="shared" si="26"/>
        <v>0</v>
      </c>
      <c r="AL283" s="212">
        <f t="shared" si="30"/>
        <v>0</v>
      </c>
      <c r="AM283" s="236"/>
      <c r="AN283" s="236"/>
      <c r="AO283" s="236"/>
      <c r="AP283" s="236" t="s">
        <v>563</v>
      </c>
      <c r="AQ283" s="249" t="s">
        <v>598</v>
      </c>
    </row>
    <row r="284" spans="1:43" ht="30.75" customHeight="1" x14ac:dyDescent="0.15">
      <c r="A284" s="235" t="s">
        <v>1121</v>
      </c>
      <c r="B284" s="235" t="s">
        <v>1122</v>
      </c>
      <c r="C284" s="235" t="s">
        <v>1212</v>
      </c>
      <c r="D284" s="236" t="s">
        <v>1538</v>
      </c>
      <c r="E284" s="236" t="s">
        <v>299</v>
      </c>
      <c r="F284" s="236"/>
      <c r="G284" s="236"/>
      <c r="H284" s="236"/>
      <c r="I284" s="236"/>
      <c r="J284" s="236" t="s">
        <v>299</v>
      </c>
      <c r="K284" s="236"/>
      <c r="L284" s="236"/>
      <c r="M284" s="236" t="s">
        <v>402</v>
      </c>
      <c r="N284" s="236" t="s">
        <v>494</v>
      </c>
      <c r="O284" s="236" t="s">
        <v>555</v>
      </c>
      <c r="P284" s="236" t="s">
        <v>405</v>
      </c>
      <c r="Q284" s="236">
        <v>1</v>
      </c>
      <c r="R284" s="236" t="s">
        <v>1536</v>
      </c>
      <c r="S284" s="236" t="s">
        <v>497</v>
      </c>
      <c r="T284" s="236" t="s">
        <v>508</v>
      </c>
      <c r="U284" s="236" t="s">
        <v>509</v>
      </c>
      <c r="V284" s="236" t="s">
        <v>510</v>
      </c>
      <c r="W284" s="236">
        <v>0</v>
      </c>
      <c r="X284" s="236">
        <v>20</v>
      </c>
      <c r="Y284" s="241">
        <f t="shared" si="25"/>
        <v>20</v>
      </c>
      <c r="Z284" s="236" t="s">
        <v>407</v>
      </c>
      <c r="AA284" s="236">
        <v>0</v>
      </c>
      <c r="AB284" s="236">
        <v>0</v>
      </c>
      <c r="AC284" s="236"/>
      <c r="AD284" s="236"/>
      <c r="AE284" s="236"/>
      <c r="AF284" s="243">
        <f t="shared" si="28"/>
        <v>0</v>
      </c>
      <c r="AG284" s="236"/>
      <c r="AH284" s="236"/>
      <c r="AI284" s="212">
        <f t="shared" si="29"/>
        <v>0</v>
      </c>
      <c r="AJ284" s="240">
        <f t="shared" si="26"/>
        <v>0</v>
      </c>
      <c r="AK284" s="240">
        <f t="shared" si="26"/>
        <v>0</v>
      </c>
      <c r="AL284" s="212">
        <f t="shared" si="30"/>
        <v>0</v>
      </c>
      <c r="AM284" s="236"/>
      <c r="AN284" s="236"/>
      <c r="AO284" s="236"/>
      <c r="AP284" s="236" t="s">
        <v>563</v>
      </c>
      <c r="AQ284" s="249" t="s">
        <v>598</v>
      </c>
    </row>
    <row r="285" spans="1:43" ht="30.75" customHeight="1" x14ac:dyDescent="0.15">
      <c r="A285" s="235" t="s">
        <v>1121</v>
      </c>
      <c r="B285" s="235" t="s">
        <v>1122</v>
      </c>
      <c r="C285" s="235" t="s">
        <v>1206</v>
      </c>
      <c r="D285" s="236" t="s">
        <v>1539</v>
      </c>
      <c r="E285" s="236" t="s">
        <v>299</v>
      </c>
      <c r="F285" s="236"/>
      <c r="G285" s="236"/>
      <c r="H285" s="236"/>
      <c r="I285" s="236"/>
      <c r="J285" s="236" t="s">
        <v>299</v>
      </c>
      <c r="K285" s="236" t="s">
        <v>314</v>
      </c>
      <c r="L285" s="236"/>
      <c r="M285" s="236" t="s">
        <v>402</v>
      </c>
      <c r="N285" s="236" t="s">
        <v>494</v>
      </c>
      <c r="O285" s="236" t="s">
        <v>555</v>
      </c>
      <c r="P285" s="236" t="s">
        <v>587</v>
      </c>
      <c r="Q285" s="236">
        <v>1</v>
      </c>
      <c r="R285" s="236" t="s">
        <v>1540</v>
      </c>
      <c r="S285" s="236" t="s">
        <v>497</v>
      </c>
      <c r="T285" s="236" t="s">
        <v>508</v>
      </c>
      <c r="U285" s="236" t="s">
        <v>509</v>
      </c>
      <c r="V285" s="236" t="s">
        <v>857</v>
      </c>
      <c r="W285" s="236">
        <v>0</v>
      </c>
      <c r="X285" s="236">
        <v>50</v>
      </c>
      <c r="Y285" s="241">
        <f t="shared" si="25"/>
        <v>50</v>
      </c>
      <c r="Z285" s="236" t="s">
        <v>407</v>
      </c>
      <c r="AA285" s="236">
        <v>0</v>
      </c>
      <c r="AB285" s="236">
        <v>0</v>
      </c>
      <c r="AC285" s="236"/>
      <c r="AD285" s="236"/>
      <c r="AE285" s="236"/>
      <c r="AF285" s="243">
        <f t="shared" si="28"/>
        <v>0</v>
      </c>
      <c r="AG285" s="236"/>
      <c r="AH285" s="236"/>
      <c r="AI285" s="212">
        <f t="shared" si="29"/>
        <v>0</v>
      </c>
      <c r="AJ285" s="240">
        <f t="shared" si="26"/>
        <v>0</v>
      </c>
      <c r="AK285" s="240">
        <f t="shared" si="26"/>
        <v>0</v>
      </c>
      <c r="AL285" s="212">
        <f t="shared" si="30"/>
        <v>0</v>
      </c>
      <c r="AM285" s="236"/>
      <c r="AN285" s="236"/>
      <c r="AO285" s="236"/>
      <c r="AP285" s="236" t="s">
        <v>563</v>
      </c>
      <c r="AQ285" s="249" t="s">
        <v>598</v>
      </c>
    </row>
    <row r="286" spans="1:43" ht="30.75" customHeight="1" x14ac:dyDescent="0.15">
      <c r="A286" s="235" t="s">
        <v>1121</v>
      </c>
      <c r="B286" s="235" t="s">
        <v>1122</v>
      </c>
      <c r="C286" s="235" t="s">
        <v>1212</v>
      </c>
      <c r="D286" s="236" t="s">
        <v>1541</v>
      </c>
      <c r="E286" s="236" t="s">
        <v>299</v>
      </c>
      <c r="F286" s="236"/>
      <c r="G286" s="236"/>
      <c r="H286" s="236"/>
      <c r="I286" s="236"/>
      <c r="J286" s="236" t="s">
        <v>299</v>
      </c>
      <c r="K286" s="236"/>
      <c r="L286" s="237" t="s">
        <v>318</v>
      </c>
      <c r="M286" s="236" t="s">
        <v>402</v>
      </c>
      <c r="N286" s="236" t="s">
        <v>494</v>
      </c>
      <c r="O286" s="236" t="s">
        <v>555</v>
      </c>
      <c r="P286" s="236" t="s">
        <v>587</v>
      </c>
      <c r="Q286" s="236">
        <v>1</v>
      </c>
      <c r="R286" s="236" t="s">
        <v>1542</v>
      </c>
      <c r="S286" s="236" t="s">
        <v>497</v>
      </c>
      <c r="T286" s="236" t="s">
        <v>573</v>
      </c>
      <c r="U286" s="236" t="s">
        <v>573</v>
      </c>
      <c r="V286" s="236" t="s">
        <v>573</v>
      </c>
      <c r="W286" s="236">
        <v>0</v>
      </c>
      <c r="X286" s="236">
        <v>27</v>
      </c>
      <c r="Y286" s="241">
        <f t="shared" si="25"/>
        <v>27</v>
      </c>
      <c r="Z286" s="236" t="s">
        <v>407</v>
      </c>
      <c r="AA286" s="236">
        <v>0</v>
      </c>
      <c r="AB286" s="236">
        <v>0</v>
      </c>
      <c r="AC286" s="236"/>
      <c r="AD286" s="236"/>
      <c r="AE286" s="236"/>
      <c r="AF286" s="243">
        <f t="shared" si="28"/>
        <v>0</v>
      </c>
      <c r="AG286" s="236"/>
      <c r="AH286" s="236"/>
      <c r="AI286" s="212">
        <f t="shared" si="29"/>
        <v>0</v>
      </c>
      <c r="AJ286" s="240">
        <f t="shared" si="26"/>
        <v>0</v>
      </c>
      <c r="AK286" s="240">
        <f t="shared" si="26"/>
        <v>0</v>
      </c>
      <c r="AL286" s="212">
        <f t="shared" si="30"/>
        <v>0</v>
      </c>
      <c r="AM286" s="236"/>
      <c r="AN286" s="236"/>
      <c r="AO286" s="236"/>
      <c r="AP286" s="236" t="s">
        <v>563</v>
      </c>
      <c r="AQ286" s="249" t="s">
        <v>598</v>
      </c>
    </row>
    <row r="287" spans="1:43" ht="30.75" customHeight="1" x14ac:dyDescent="0.15">
      <c r="A287" s="235" t="s">
        <v>1121</v>
      </c>
      <c r="B287" s="235" t="s">
        <v>1122</v>
      </c>
      <c r="C287" s="235" t="s">
        <v>1203</v>
      </c>
      <c r="D287" s="236" t="s">
        <v>1541</v>
      </c>
      <c r="E287" s="236" t="s">
        <v>299</v>
      </c>
      <c r="F287" s="236"/>
      <c r="G287" s="236"/>
      <c r="H287" s="236"/>
      <c r="I287" s="236"/>
      <c r="J287" s="236" t="s">
        <v>299</v>
      </c>
      <c r="K287" s="236" t="s">
        <v>314</v>
      </c>
      <c r="L287" s="236"/>
      <c r="M287" s="236" t="s">
        <v>402</v>
      </c>
      <c r="N287" s="236" t="s">
        <v>494</v>
      </c>
      <c r="O287" s="236" t="s">
        <v>555</v>
      </c>
      <c r="P287" s="236" t="s">
        <v>587</v>
      </c>
      <c r="Q287" s="236">
        <v>1</v>
      </c>
      <c r="R287" s="236" t="s">
        <v>1540</v>
      </c>
      <c r="S287" s="236" t="s">
        <v>497</v>
      </c>
      <c r="T287" s="236" t="s">
        <v>508</v>
      </c>
      <c r="U287" s="236" t="s">
        <v>509</v>
      </c>
      <c r="V287" s="236" t="s">
        <v>857</v>
      </c>
      <c r="W287" s="236">
        <v>0</v>
      </c>
      <c r="X287" s="236">
        <v>50</v>
      </c>
      <c r="Y287" s="241">
        <f t="shared" si="25"/>
        <v>50</v>
      </c>
      <c r="Z287" s="236" t="s">
        <v>407</v>
      </c>
      <c r="AA287" s="236">
        <v>0</v>
      </c>
      <c r="AB287" s="236">
        <v>0</v>
      </c>
      <c r="AC287" s="236"/>
      <c r="AD287" s="236"/>
      <c r="AE287" s="236"/>
      <c r="AF287" s="243">
        <f t="shared" si="28"/>
        <v>0</v>
      </c>
      <c r="AG287" s="236"/>
      <c r="AH287" s="236"/>
      <c r="AI287" s="212">
        <f t="shared" si="29"/>
        <v>0</v>
      </c>
      <c r="AJ287" s="240">
        <f t="shared" si="26"/>
        <v>0</v>
      </c>
      <c r="AK287" s="240">
        <f t="shared" si="26"/>
        <v>0</v>
      </c>
      <c r="AL287" s="212">
        <f t="shared" si="30"/>
        <v>0</v>
      </c>
      <c r="AM287" s="236"/>
      <c r="AN287" s="236"/>
      <c r="AO287" s="236"/>
      <c r="AP287" s="236" t="s">
        <v>563</v>
      </c>
      <c r="AQ287" s="249" t="s">
        <v>598</v>
      </c>
    </row>
    <row r="288" spans="1:43" ht="30.75" customHeight="1" x14ac:dyDescent="0.15">
      <c r="A288" s="235" t="s">
        <v>1121</v>
      </c>
      <c r="B288" s="235" t="s">
        <v>1122</v>
      </c>
      <c r="C288" s="235" t="s">
        <v>1543</v>
      </c>
      <c r="D288" s="236" t="s">
        <v>1544</v>
      </c>
      <c r="E288" s="236" t="s">
        <v>299</v>
      </c>
      <c r="F288" s="236"/>
      <c r="G288" s="236"/>
      <c r="H288" s="236"/>
      <c r="I288" s="236"/>
      <c r="J288" s="236" t="s">
        <v>299</v>
      </c>
      <c r="K288" s="236"/>
      <c r="L288" s="236"/>
      <c r="M288" s="236" t="s">
        <v>402</v>
      </c>
      <c r="N288" s="236" t="s">
        <v>494</v>
      </c>
      <c r="O288" s="236" t="s">
        <v>555</v>
      </c>
      <c r="P288" s="236" t="s">
        <v>550</v>
      </c>
      <c r="Q288" s="236">
        <v>1</v>
      </c>
      <c r="R288" s="236" t="s">
        <v>1433</v>
      </c>
      <c r="S288" s="236" t="s">
        <v>497</v>
      </c>
      <c r="T288" s="236" t="s">
        <v>508</v>
      </c>
      <c r="U288" s="236" t="s">
        <v>509</v>
      </c>
      <c r="V288" s="236" t="s">
        <v>510</v>
      </c>
      <c r="W288" s="236">
        <v>0</v>
      </c>
      <c r="X288" s="236">
        <v>20</v>
      </c>
      <c r="Y288" s="241">
        <f t="shared" si="25"/>
        <v>20</v>
      </c>
      <c r="Z288" s="236" t="s">
        <v>407</v>
      </c>
      <c r="AA288" s="236">
        <v>0</v>
      </c>
      <c r="AB288" s="236">
        <v>0</v>
      </c>
      <c r="AC288" s="236"/>
      <c r="AD288" s="236"/>
      <c r="AE288" s="236"/>
      <c r="AF288" s="243">
        <f t="shared" si="28"/>
        <v>0</v>
      </c>
      <c r="AG288" s="236"/>
      <c r="AH288" s="236"/>
      <c r="AI288" s="212">
        <f t="shared" si="29"/>
        <v>0</v>
      </c>
      <c r="AJ288" s="240">
        <f t="shared" si="26"/>
        <v>0</v>
      </c>
      <c r="AK288" s="240">
        <f t="shared" si="26"/>
        <v>0</v>
      </c>
      <c r="AL288" s="212">
        <f t="shared" si="30"/>
        <v>0</v>
      </c>
      <c r="AM288" s="236"/>
      <c r="AN288" s="236"/>
      <c r="AO288" s="236"/>
      <c r="AP288" s="236" t="s">
        <v>563</v>
      </c>
      <c r="AQ288" s="249" t="s">
        <v>598</v>
      </c>
    </row>
    <row r="289" spans="1:43" ht="30.75" customHeight="1" x14ac:dyDescent="0.15">
      <c r="A289" s="235" t="s">
        <v>1121</v>
      </c>
      <c r="B289" s="235" t="s">
        <v>1122</v>
      </c>
      <c r="C289" s="235" t="s">
        <v>1545</v>
      </c>
      <c r="D289" s="236" t="s">
        <v>1546</v>
      </c>
      <c r="E289" s="236" t="s">
        <v>299</v>
      </c>
      <c r="F289" s="236"/>
      <c r="G289" s="236"/>
      <c r="H289" s="236"/>
      <c r="I289" s="236"/>
      <c r="J289" s="236" t="s">
        <v>299</v>
      </c>
      <c r="K289" s="236"/>
      <c r="L289" s="237" t="s">
        <v>318</v>
      </c>
      <c r="M289" s="236" t="s">
        <v>402</v>
      </c>
      <c r="N289" s="236" t="s">
        <v>494</v>
      </c>
      <c r="O289" s="236" t="s">
        <v>555</v>
      </c>
      <c r="P289" s="236" t="s">
        <v>495</v>
      </c>
      <c r="Q289" s="236">
        <v>2</v>
      </c>
      <c r="R289" s="236" t="s">
        <v>1547</v>
      </c>
      <c r="S289" s="236" t="s">
        <v>497</v>
      </c>
      <c r="T289" s="236" t="s">
        <v>573</v>
      </c>
      <c r="U289" s="236" t="s">
        <v>573</v>
      </c>
      <c r="V289" s="236" t="s">
        <v>573</v>
      </c>
      <c r="W289" s="236">
        <v>0</v>
      </c>
      <c r="X289" s="236">
        <v>12</v>
      </c>
      <c r="Y289" s="241">
        <f t="shared" si="25"/>
        <v>12</v>
      </c>
      <c r="Z289" s="236" t="s">
        <v>407</v>
      </c>
      <c r="AA289" s="236">
        <v>0</v>
      </c>
      <c r="AB289" s="236">
        <v>0</v>
      </c>
      <c r="AC289" s="236"/>
      <c r="AD289" s="236"/>
      <c r="AE289" s="236"/>
      <c r="AF289" s="243">
        <f t="shared" si="28"/>
        <v>0</v>
      </c>
      <c r="AG289" s="236"/>
      <c r="AH289" s="236"/>
      <c r="AI289" s="212">
        <f t="shared" si="29"/>
        <v>0</v>
      </c>
      <c r="AJ289" s="240">
        <f t="shared" si="26"/>
        <v>0</v>
      </c>
      <c r="AK289" s="240">
        <f t="shared" si="26"/>
        <v>0</v>
      </c>
      <c r="AL289" s="212">
        <f t="shared" si="30"/>
        <v>0</v>
      </c>
      <c r="AM289" s="236"/>
      <c r="AN289" s="236"/>
      <c r="AO289" s="236"/>
      <c r="AP289" s="236" t="s">
        <v>563</v>
      </c>
      <c r="AQ289" s="249" t="s">
        <v>598</v>
      </c>
    </row>
    <row r="290" spans="1:43" ht="30.75" customHeight="1" x14ac:dyDescent="0.15">
      <c r="A290" s="235" t="s">
        <v>1121</v>
      </c>
      <c r="B290" s="235" t="s">
        <v>1122</v>
      </c>
      <c r="C290" s="235" t="s">
        <v>1548</v>
      </c>
      <c r="D290" s="236" t="s">
        <v>1549</v>
      </c>
      <c r="E290" s="236" t="s">
        <v>299</v>
      </c>
      <c r="F290" s="236"/>
      <c r="G290" s="236"/>
      <c r="H290" s="236"/>
      <c r="I290" s="236"/>
      <c r="J290" s="236" t="s">
        <v>299</v>
      </c>
      <c r="K290" s="236"/>
      <c r="L290" s="236"/>
      <c r="M290" s="236" t="s">
        <v>402</v>
      </c>
      <c r="N290" s="236" t="s">
        <v>494</v>
      </c>
      <c r="O290" s="236" t="s">
        <v>555</v>
      </c>
      <c r="P290" s="236" t="s">
        <v>495</v>
      </c>
      <c r="Q290" s="236">
        <v>4</v>
      </c>
      <c r="R290" s="236" t="s">
        <v>1550</v>
      </c>
      <c r="S290" s="236" t="s">
        <v>497</v>
      </c>
      <c r="T290" s="236" t="s">
        <v>508</v>
      </c>
      <c r="U290" s="236" t="s">
        <v>509</v>
      </c>
      <c r="V290" s="236" t="s">
        <v>510</v>
      </c>
      <c r="W290" s="236">
        <v>0</v>
      </c>
      <c r="X290" s="236">
        <v>16</v>
      </c>
      <c r="Y290" s="241">
        <f t="shared" si="25"/>
        <v>16</v>
      </c>
      <c r="Z290" s="236" t="s">
        <v>407</v>
      </c>
      <c r="AA290" s="236">
        <v>0</v>
      </c>
      <c r="AB290" s="236">
        <v>0</v>
      </c>
      <c r="AC290" s="236"/>
      <c r="AD290" s="236"/>
      <c r="AE290" s="236"/>
      <c r="AF290" s="243">
        <f t="shared" si="28"/>
        <v>0</v>
      </c>
      <c r="AG290" s="236"/>
      <c r="AH290" s="236"/>
      <c r="AI290" s="212">
        <f t="shared" si="29"/>
        <v>0</v>
      </c>
      <c r="AJ290" s="240">
        <f t="shared" si="26"/>
        <v>0</v>
      </c>
      <c r="AK290" s="240">
        <f t="shared" si="26"/>
        <v>0</v>
      </c>
      <c r="AL290" s="212">
        <f t="shared" si="30"/>
        <v>0</v>
      </c>
      <c r="AM290" s="236"/>
      <c r="AN290" s="236"/>
      <c r="AO290" s="236"/>
      <c r="AP290" s="236" t="s">
        <v>563</v>
      </c>
      <c r="AQ290" s="249" t="s">
        <v>598</v>
      </c>
    </row>
    <row r="291" spans="1:43" ht="30.75" customHeight="1" x14ac:dyDescent="0.15">
      <c r="A291" s="235" t="s">
        <v>1121</v>
      </c>
      <c r="B291" s="235" t="s">
        <v>1122</v>
      </c>
      <c r="C291" s="235" t="s">
        <v>1139</v>
      </c>
      <c r="D291" s="236" t="s">
        <v>1551</v>
      </c>
      <c r="E291" s="236" t="s">
        <v>299</v>
      </c>
      <c r="F291" s="236"/>
      <c r="G291" s="236"/>
      <c r="H291" s="236"/>
      <c r="I291" s="236"/>
      <c r="J291" s="236" t="s">
        <v>299</v>
      </c>
      <c r="K291" s="236" t="s">
        <v>314</v>
      </c>
      <c r="L291" s="236"/>
      <c r="M291" s="236" t="s">
        <v>402</v>
      </c>
      <c r="N291" s="236" t="s">
        <v>494</v>
      </c>
      <c r="O291" s="236" t="s">
        <v>555</v>
      </c>
      <c r="P291" s="236" t="s">
        <v>587</v>
      </c>
      <c r="Q291" s="236">
        <v>1</v>
      </c>
      <c r="R291" s="236" t="s">
        <v>1490</v>
      </c>
      <c r="S291" s="236" t="s">
        <v>497</v>
      </c>
      <c r="T291" s="236" t="s">
        <v>508</v>
      </c>
      <c r="U291" s="236" t="s">
        <v>509</v>
      </c>
      <c r="V291" s="236" t="s">
        <v>509</v>
      </c>
      <c r="W291" s="236">
        <v>0</v>
      </c>
      <c r="X291" s="236">
        <v>20</v>
      </c>
      <c r="Y291" s="241">
        <f t="shared" si="25"/>
        <v>20</v>
      </c>
      <c r="Z291" s="236" t="s">
        <v>407</v>
      </c>
      <c r="AA291" s="236">
        <v>0</v>
      </c>
      <c r="AB291" s="236">
        <v>0</v>
      </c>
      <c r="AC291" s="236"/>
      <c r="AD291" s="236"/>
      <c r="AE291" s="236"/>
      <c r="AF291" s="243">
        <f t="shared" si="28"/>
        <v>0</v>
      </c>
      <c r="AG291" s="236"/>
      <c r="AH291" s="236"/>
      <c r="AI291" s="212">
        <f t="shared" si="29"/>
        <v>0</v>
      </c>
      <c r="AJ291" s="240">
        <f t="shared" si="26"/>
        <v>0</v>
      </c>
      <c r="AK291" s="240">
        <f t="shared" si="26"/>
        <v>0</v>
      </c>
      <c r="AL291" s="212">
        <f t="shared" si="30"/>
        <v>0</v>
      </c>
      <c r="AM291" s="236"/>
      <c r="AN291" s="236"/>
      <c r="AO291" s="236"/>
      <c r="AP291" s="236" t="s">
        <v>563</v>
      </c>
      <c r="AQ291" s="249" t="s">
        <v>598</v>
      </c>
    </row>
    <row r="292" spans="1:43" ht="30.75" customHeight="1" x14ac:dyDescent="0.15">
      <c r="A292" s="235" t="s">
        <v>1121</v>
      </c>
      <c r="B292" s="235" t="s">
        <v>1122</v>
      </c>
      <c r="C292" s="235" t="s">
        <v>1149</v>
      </c>
      <c r="D292" s="236" t="s">
        <v>1552</v>
      </c>
      <c r="E292" s="236" t="s">
        <v>299</v>
      </c>
      <c r="F292" s="236"/>
      <c r="G292" s="236"/>
      <c r="H292" s="236"/>
      <c r="I292" s="236"/>
      <c r="J292" s="236" t="s">
        <v>299</v>
      </c>
      <c r="K292" s="236" t="s">
        <v>314</v>
      </c>
      <c r="L292" s="236"/>
      <c r="M292" s="236" t="s">
        <v>402</v>
      </c>
      <c r="N292" s="236" t="s">
        <v>494</v>
      </c>
      <c r="O292" s="236" t="s">
        <v>555</v>
      </c>
      <c r="P292" s="236" t="s">
        <v>495</v>
      </c>
      <c r="Q292" s="236">
        <v>3</v>
      </c>
      <c r="R292" s="236" t="s">
        <v>1553</v>
      </c>
      <c r="S292" s="236" t="s">
        <v>497</v>
      </c>
      <c r="T292" s="236" t="s">
        <v>508</v>
      </c>
      <c r="U292" s="236" t="s">
        <v>509</v>
      </c>
      <c r="V292" s="236" t="s">
        <v>509</v>
      </c>
      <c r="W292" s="236">
        <v>0</v>
      </c>
      <c r="X292" s="236">
        <v>50</v>
      </c>
      <c r="Y292" s="241">
        <f t="shared" si="25"/>
        <v>50</v>
      </c>
      <c r="Z292" s="236" t="s">
        <v>407</v>
      </c>
      <c r="AA292" s="236">
        <v>0</v>
      </c>
      <c r="AB292" s="236">
        <v>0</v>
      </c>
      <c r="AC292" s="236"/>
      <c r="AD292" s="236"/>
      <c r="AE292" s="236"/>
      <c r="AF292" s="243">
        <f t="shared" si="28"/>
        <v>0</v>
      </c>
      <c r="AG292" s="236"/>
      <c r="AH292" s="236"/>
      <c r="AI292" s="212">
        <f t="shared" si="29"/>
        <v>0</v>
      </c>
      <c r="AJ292" s="240">
        <f t="shared" si="26"/>
        <v>0</v>
      </c>
      <c r="AK292" s="240">
        <f t="shared" si="26"/>
        <v>0</v>
      </c>
      <c r="AL292" s="212">
        <f t="shared" si="30"/>
        <v>0</v>
      </c>
      <c r="AM292" s="236"/>
      <c r="AN292" s="236"/>
      <c r="AO292" s="236"/>
      <c r="AP292" s="236" t="s">
        <v>563</v>
      </c>
      <c r="AQ292" s="249" t="s">
        <v>598</v>
      </c>
    </row>
    <row r="293" spans="1:43" ht="30.75" customHeight="1" x14ac:dyDescent="0.15">
      <c r="A293" s="235" t="s">
        <v>1121</v>
      </c>
      <c r="B293" s="235" t="s">
        <v>1122</v>
      </c>
      <c r="C293" s="235" t="s">
        <v>1319</v>
      </c>
      <c r="D293" s="236" t="s">
        <v>1554</v>
      </c>
      <c r="E293" s="236" t="s">
        <v>299</v>
      </c>
      <c r="F293" s="236"/>
      <c r="G293" s="236"/>
      <c r="H293" s="236"/>
      <c r="I293" s="236"/>
      <c r="J293" s="236" t="s">
        <v>299</v>
      </c>
      <c r="K293" s="236" t="s">
        <v>314</v>
      </c>
      <c r="L293" s="236"/>
      <c r="M293" s="236" t="s">
        <v>402</v>
      </c>
      <c r="N293" s="236" t="s">
        <v>494</v>
      </c>
      <c r="O293" s="236" t="s">
        <v>555</v>
      </c>
      <c r="P293" s="236" t="s">
        <v>495</v>
      </c>
      <c r="Q293" s="236">
        <v>1</v>
      </c>
      <c r="R293" s="236" t="s">
        <v>1540</v>
      </c>
      <c r="S293" s="236" t="s">
        <v>497</v>
      </c>
      <c r="T293" s="236" t="s">
        <v>508</v>
      </c>
      <c r="U293" s="236" t="s">
        <v>509</v>
      </c>
      <c r="V293" s="236" t="s">
        <v>857</v>
      </c>
      <c r="W293" s="236"/>
      <c r="X293" s="236"/>
      <c r="Y293" s="241">
        <f t="shared" si="25"/>
        <v>0</v>
      </c>
      <c r="Z293" s="236"/>
      <c r="AA293" s="236">
        <v>0</v>
      </c>
      <c r="AB293" s="236">
        <v>0</v>
      </c>
      <c r="AC293" s="236"/>
      <c r="AD293" s="236"/>
      <c r="AE293" s="236"/>
      <c r="AF293" s="243">
        <f t="shared" si="28"/>
        <v>0</v>
      </c>
      <c r="AG293" s="236"/>
      <c r="AH293" s="236"/>
      <c r="AI293" s="212">
        <f t="shared" si="29"/>
        <v>0</v>
      </c>
      <c r="AJ293" s="240">
        <f t="shared" si="26"/>
        <v>0</v>
      </c>
      <c r="AK293" s="240">
        <f t="shared" si="26"/>
        <v>0</v>
      </c>
      <c r="AL293" s="212">
        <f t="shared" si="30"/>
        <v>0</v>
      </c>
      <c r="AM293" s="236"/>
      <c r="AN293" s="236"/>
      <c r="AO293" s="236"/>
      <c r="AP293" s="236"/>
      <c r="AQ293" s="249"/>
    </row>
    <row r="294" spans="1:43" ht="30.75" customHeight="1" x14ac:dyDescent="0.15">
      <c r="A294" s="235" t="s">
        <v>1121</v>
      </c>
      <c r="B294" s="235" t="s">
        <v>1122</v>
      </c>
      <c r="C294" s="235" t="s">
        <v>1131</v>
      </c>
      <c r="D294" s="236" t="s">
        <v>1555</v>
      </c>
      <c r="E294" s="236" t="s">
        <v>299</v>
      </c>
      <c r="F294" s="236"/>
      <c r="G294" s="236"/>
      <c r="H294" s="236"/>
      <c r="I294" s="236"/>
      <c r="J294" s="236" t="s">
        <v>299</v>
      </c>
      <c r="K294" s="236"/>
      <c r="L294" s="236"/>
      <c r="M294" s="236" t="s">
        <v>402</v>
      </c>
      <c r="N294" s="236" t="s">
        <v>494</v>
      </c>
      <c r="O294" s="236" t="s">
        <v>555</v>
      </c>
      <c r="P294" s="236" t="s">
        <v>550</v>
      </c>
      <c r="Q294" s="236">
        <v>1</v>
      </c>
      <c r="R294" s="236" t="s">
        <v>1433</v>
      </c>
      <c r="S294" s="236" t="s">
        <v>497</v>
      </c>
      <c r="T294" s="236" t="s">
        <v>508</v>
      </c>
      <c r="U294" s="236" t="s">
        <v>509</v>
      </c>
      <c r="V294" s="236" t="s">
        <v>510</v>
      </c>
      <c r="W294" s="236">
        <v>0</v>
      </c>
      <c r="X294" s="236">
        <v>21</v>
      </c>
      <c r="Y294" s="241">
        <f t="shared" si="25"/>
        <v>21</v>
      </c>
      <c r="Z294" s="236" t="s">
        <v>407</v>
      </c>
      <c r="AA294" s="236">
        <v>0</v>
      </c>
      <c r="AB294" s="236">
        <v>0</v>
      </c>
      <c r="AC294" s="236"/>
      <c r="AD294" s="236"/>
      <c r="AE294" s="236"/>
      <c r="AF294" s="243">
        <f t="shared" si="28"/>
        <v>0</v>
      </c>
      <c r="AG294" s="236"/>
      <c r="AH294" s="236"/>
      <c r="AI294" s="212">
        <f t="shared" si="29"/>
        <v>0</v>
      </c>
      <c r="AJ294" s="240">
        <f t="shared" si="26"/>
        <v>0</v>
      </c>
      <c r="AK294" s="240">
        <f t="shared" si="26"/>
        <v>0</v>
      </c>
      <c r="AL294" s="212">
        <f t="shared" si="30"/>
        <v>0</v>
      </c>
      <c r="AM294" s="236"/>
      <c r="AN294" s="236"/>
      <c r="AO294" s="236"/>
      <c r="AP294" s="236" t="s">
        <v>563</v>
      </c>
      <c r="AQ294" s="249" t="s">
        <v>598</v>
      </c>
    </row>
    <row r="295" spans="1:43" ht="30.75" customHeight="1" x14ac:dyDescent="0.15">
      <c r="A295" s="235" t="s">
        <v>1121</v>
      </c>
      <c r="B295" s="235" t="s">
        <v>1122</v>
      </c>
      <c r="C295" s="235" t="s">
        <v>1251</v>
      </c>
      <c r="D295" s="236" t="s">
        <v>1556</v>
      </c>
      <c r="E295" s="236" t="s">
        <v>299</v>
      </c>
      <c r="F295" s="236"/>
      <c r="G295" s="236"/>
      <c r="H295" s="236"/>
      <c r="I295" s="236"/>
      <c r="J295" s="236" t="s">
        <v>299</v>
      </c>
      <c r="K295" s="236" t="s">
        <v>314</v>
      </c>
      <c r="L295" s="236"/>
      <c r="M295" s="236" t="s">
        <v>402</v>
      </c>
      <c r="N295" s="236" t="s">
        <v>494</v>
      </c>
      <c r="O295" s="236" t="s">
        <v>609</v>
      </c>
      <c r="P295" s="236" t="s">
        <v>550</v>
      </c>
      <c r="Q295" s="236">
        <v>1</v>
      </c>
      <c r="R295" s="236" t="s">
        <v>540</v>
      </c>
      <c r="S295" s="236" t="s">
        <v>497</v>
      </c>
      <c r="T295" s="236" t="s">
        <v>508</v>
      </c>
      <c r="U295" s="236" t="s">
        <v>509</v>
      </c>
      <c r="V295" s="236" t="s">
        <v>509</v>
      </c>
      <c r="W295" s="236">
        <v>0</v>
      </c>
      <c r="X295" s="236">
        <v>15</v>
      </c>
      <c r="Y295" s="241">
        <f t="shared" si="25"/>
        <v>15</v>
      </c>
      <c r="Z295" s="236" t="s">
        <v>407</v>
      </c>
      <c r="AA295" s="236">
        <v>0</v>
      </c>
      <c r="AB295" s="236">
        <v>0</v>
      </c>
      <c r="AC295" s="236"/>
      <c r="AD295" s="236"/>
      <c r="AE295" s="236"/>
      <c r="AF295" s="243">
        <f t="shared" si="28"/>
        <v>0</v>
      </c>
      <c r="AG295" s="236"/>
      <c r="AH295" s="236"/>
      <c r="AI295" s="212">
        <f t="shared" si="29"/>
        <v>0</v>
      </c>
      <c r="AJ295" s="240">
        <f t="shared" si="26"/>
        <v>0</v>
      </c>
      <c r="AK295" s="240">
        <f t="shared" si="26"/>
        <v>0</v>
      </c>
      <c r="AL295" s="212">
        <f t="shared" si="30"/>
        <v>0</v>
      </c>
      <c r="AM295" s="236"/>
      <c r="AN295" s="236"/>
      <c r="AO295" s="236"/>
      <c r="AP295" s="236" t="s">
        <v>563</v>
      </c>
      <c r="AQ295" s="249" t="s">
        <v>598</v>
      </c>
    </row>
    <row r="296" spans="1:43" ht="30.75" customHeight="1" x14ac:dyDescent="0.15">
      <c r="A296" s="235" t="s">
        <v>1121</v>
      </c>
      <c r="B296" s="235" t="s">
        <v>1122</v>
      </c>
      <c r="C296" s="235" t="s">
        <v>1319</v>
      </c>
      <c r="D296" s="236" t="s">
        <v>1557</v>
      </c>
      <c r="E296" s="236" t="s">
        <v>299</v>
      </c>
      <c r="F296" s="236"/>
      <c r="G296" s="236"/>
      <c r="H296" s="236"/>
      <c r="I296" s="236"/>
      <c r="J296" s="236" t="s">
        <v>299</v>
      </c>
      <c r="K296" s="236" t="s">
        <v>314</v>
      </c>
      <c r="L296" s="236"/>
      <c r="M296" s="236" t="s">
        <v>402</v>
      </c>
      <c r="N296" s="236" t="s">
        <v>494</v>
      </c>
      <c r="O296" s="236" t="s">
        <v>568</v>
      </c>
      <c r="P296" s="236" t="s">
        <v>495</v>
      </c>
      <c r="Q296" s="236">
        <v>1</v>
      </c>
      <c r="R296" s="248" t="s">
        <v>1279</v>
      </c>
      <c r="S296" s="236" t="s">
        <v>497</v>
      </c>
      <c r="T296" s="236" t="s">
        <v>508</v>
      </c>
      <c r="U296" s="236" t="s">
        <v>509</v>
      </c>
      <c r="V296" s="236" t="s">
        <v>798</v>
      </c>
      <c r="W296" s="236">
        <v>0</v>
      </c>
      <c r="X296" s="236">
        <v>14</v>
      </c>
      <c r="Y296" s="241">
        <f t="shared" si="25"/>
        <v>14</v>
      </c>
      <c r="Z296" s="236" t="s">
        <v>407</v>
      </c>
      <c r="AA296" s="236">
        <v>0</v>
      </c>
      <c r="AB296" s="236">
        <v>0</v>
      </c>
      <c r="AC296" s="236"/>
      <c r="AD296" s="236"/>
      <c r="AE296" s="236"/>
      <c r="AF296" s="243">
        <f t="shared" si="28"/>
        <v>0</v>
      </c>
      <c r="AG296" s="236"/>
      <c r="AH296" s="236"/>
      <c r="AI296" s="212">
        <f t="shared" si="29"/>
        <v>0</v>
      </c>
      <c r="AJ296" s="240">
        <f t="shared" si="26"/>
        <v>0</v>
      </c>
      <c r="AK296" s="240">
        <f t="shared" si="26"/>
        <v>0</v>
      </c>
      <c r="AL296" s="212">
        <f t="shared" si="30"/>
        <v>0</v>
      </c>
      <c r="AM296" s="236"/>
      <c r="AN296" s="236"/>
      <c r="AO296" s="236"/>
      <c r="AP296" s="236" t="s">
        <v>563</v>
      </c>
      <c r="AQ296" s="249" t="s">
        <v>598</v>
      </c>
    </row>
    <row r="297" spans="1:43" ht="30.75" customHeight="1" x14ac:dyDescent="0.15">
      <c r="A297" s="235" t="s">
        <v>1121</v>
      </c>
      <c r="B297" s="235" t="s">
        <v>1122</v>
      </c>
      <c r="C297" s="235" t="s">
        <v>1255</v>
      </c>
      <c r="D297" s="236" t="s">
        <v>1558</v>
      </c>
      <c r="E297" s="236" t="s">
        <v>299</v>
      </c>
      <c r="F297" s="236"/>
      <c r="G297" s="236"/>
      <c r="H297" s="236"/>
      <c r="I297" s="236"/>
      <c r="J297" s="236" t="s">
        <v>299</v>
      </c>
      <c r="K297" s="236" t="s">
        <v>314</v>
      </c>
      <c r="L297" s="236"/>
      <c r="M297" s="236" t="s">
        <v>402</v>
      </c>
      <c r="N297" s="236" t="s">
        <v>494</v>
      </c>
      <c r="O297" s="236" t="s">
        <v>568</v>
      </c>
      <c r="P297" s="236" t="s">
        <v>495</v>
      </c>
      <c r="Q297" s="236">
        <v>1</v>
      </c>
      <c r="R297" s="248" t="s">
        <v>1256</v>
      </c>
      <c r="S297" s="236" t="s">
        <v>497</v>
      </c>
      <c r="T297" s="236" t="s">
        <v>508</v>
      </c>
      <c r="U297" s="236" t="s">
        <v>509</v>
      </c>
      <c r="V297" s="236" t="s">
        <v>857</v>
      </c>
      <c r="W297" s="236">
        <v>0</v>
      </c>
      <c r="X297" s="236">
        <v>11</v>
      </c>
      <c r="Y297" s="241">
        <f t="shared" si="25"/>
        <v>11</v>
      </c>
      <c r="Z297" s="236" t="s">
        <v>407</v>
      </c>
      <c r="AA297" s="236">
        <v>0</v>
      </c>
      <c r="AB297" s="236">
        <v>0</v>
      </c>
      <c r="AC297" s="236"/>
      <c r="AD297" s="236"/>
      <c r="AE297" s="236"/>
      <c r="AF297" s="243">
        <f t="shared" si="28"/>
        <v>0</v>
      </c>
      <c r="AG297" s="236"/>
      <c r="AH297" s="236"/>
      <c r="AI297" s="212">
        <f t="shared" si="29"/>
        <v>0</v>
      </c>
      <c r="AJ297" s="240">
        <f t="shared" si="26"/>
        <v>0</v>
      </c>
      <c r="AK297" s="240">
        <f t="shared" si="26"/>
        <v>0</v>
      </c>
      <c r="AL297" s="212">
        <f t="shared" si="30"/>
        <v>0</v>
      </c>
      <c r="AM297" s="236"/>
      <c r="AN297" s="236"/>
      <c r="AO297" s="236"/>
      <c r="AP297" s="236" t="s">
        <v>563</v>
      </c>
      <c r="AQ297" s="249" t="s">
        <v>598</v>
      </c>
    </row>
    <row r="298" spans="1:43" ht="30.75" customHeight="1" x14ac:dyDescent="0.15">
      <c r="A298" s="235" t="s">
        <v>1121</v>
      </c>
      <c r="B298" s="235" t="s">
        <v>1122</v>
      </c>
      <c r="C298" s="235" t="s">
        <v>1203</v>
      </c>
      <c r="D298" s="236" t="s">
        <v>1559</v>
      </c>
      <c r="E298" s="236" t="s">
        <v>299</v>
      </c>
      <c r="F298" s="236"/>
      <c r="G298" s="236"/>
      <c r="H298" s="236"/>
      <c r="I298" s="236"/>
      <c r="J298" s="236" t="s">
        <v>299</v>
      </c>
      <c r="K298" s="236" t="s">
        <v>314</v>
      </c>
      <c r="L298" s="236"/>
      <c r="M298" s="236" t="s">
        <v>402</v>
      </c>
      <c r="N298" s="236" t="s">
        <v>494</v>
      </c>
      <c r="O298" s="236" t="s">
        <v>568</v>
      </c>
      <c r="P298" s="236" t="s">
        <v>495</v>
      </c>
      <c r="Q298" s="236">
        <v>1</v>
      </c>
      <c r="R298" s="248" t="s">
        <v>1302</v>
      </c>
      <c r="S298" s="236" t="s">
        <v>497</v>
      </c>
      <c r="T298" s="236" t="s">
        <v>508</v>
      </c>
      <c r="U298" s="236" t="s">
        <v>509</v>
      </c>
      <c r="V298" s="236" t="s">
        <v>898</v>
      </c>
      <c r="W298" s="236">
        <v>0</v>
      </c>
      <c r="X298" s="236">
        <v>36</v>
      </c>
      <c r="Y298" s="241">
        <f t="shared" si="25"/>
        <v>36</v>
      </c>
      <c r="Z298" s="236" t="s">
        <v>407</v>
      </c>
      <c r="AA298" s="236">
        <v>0</v>
      </c>
      <c r="AB298" s="236">
        <v>0</v>
      </c>
      <c r="AC298" s="236"/>
      <c r="AD298" s="236"/>
      <c r="AE298" s="236"/>
      <c r="AF298" s="243">
        <f t="shared" si="28"/>
        <v>0</v>
      </c>
      <c r="AG298" s="236"/>
      <c r="AH298" s="236"/>
      <c r="AI298" s="212">
        <f t="shared" si="29"/>
        <v>0</v>
      </c>
      <c r="AJ298" s="240">
        <f t="shared" si="26"/>
        <v>0</v>
      </c>
      <c r="AK298" s="240">
        <f t="shared" si="26"/>
        <v>0</v>
      </c>
      <c r="AL298" s="212">
        <f t="shared" si="30"/>
        <v>0</v>
      </c>
      <c r="AM298" s="236"/>
      <c r="AN298" s="236"/>
      <c r="AO298" s="236"/>
      <c r="AP298" s="236" t="s">
        <v>563</v>
      </c>
      <c r="AQ298" s="249" t="s">
        <v>598</v>
      </c>
    </row>
    <row r="299" spans="1:43" ht="30.75" customHeight="1" x14ac:dyDescent="0.15">
      <c r="A299" s="235" t="s">
        <v>1121</v>
      </c>
      <c r="B299" s="235" t="s">
        <v>1122</v>
      </c>
      <c r="C299" s="235" t="s">
        <v>1136</v>
      </c>
      <c r="D299" s="236" t="s">
        <v>1560</v>
      </c>
      <c r="E299" s="236" t="s">
        <v>299</v>
      </c>
      <c r="F299" s="236"/>
      <c r="G299" s="236"/>
      <c r="H299" s="236"/>
      <c r="I299" s="236"/>
      <c r="J299" s="236" t="s">
        <v>299</v>
      </c>
      <c r="K299" s="236" t="s">
        <v>314</v>
      </c>
      <c r="L299" s="236"/>
      <c r="M299" s="236" t="s">
        <v>402</v>
      </c>
      <c r="N299" s="236" t="s">
        <v>494</v>
      </c>
      <c r="O299" s="236" t="s">
        <v>568</v>
      </c>
      <c r="P299" s="236" t="s">
        <v>495</v>
      </c>
      <c r="Q299" s="236">
        <v>1</v>
      </c>
      <c r="R299" s="248" t="s">
        <v>1464</v>
      </c>
      <c r="S299" s="236" t="s">
        <v>497</v>
      </c>
      <c r="T299" s="236" t="s">
        <v>508</v>
      </c>
      <c r="U299" s="236" t="s">
        <v>509</v>
      </c>
      <c r="V299" s="236" t="s">
        <v>930</v>
      </c>
      <c r="W299" s="236">
        <v>0</v>
      </c>
      <c r="X299" s="236">
        <v>10</v>
      </c>
      <c r="Y299" s="241">
        <f t="shared" si="25"/>
        <v>10</v>
      </c>
      <c r="Z299" s="236" t="s">
        <v>407</v>
      </c>
      <c r="AA299" s="236">
        <v>0</v>
      </c>
      <c r="AB299" s="236">
        <v>0</v>
      </c>
      <c r="AC299" s="236"/>
      <c r="AD299" s="236"/>
      <c r="AE299" s="236"/>
      <c r="AF299" s="243">
        <f t="shared" si="28"/>
        <v>0</v>
      </c>
      <c r="AG299" s="236"/>
      <c r="AH299" s="236"/>
      <c r="AI299" s="212">
        <f t="shared" si="29"/>
        <v>0</v>
      </c>
      <c r="AJ299" s="240">
        <f t="shared" si="26"/>
        <v>0</v>
      </c>
      <c r="AK299" s="240">
        <f t="shared" si="26"/>
        <v>0</v>
      </c>
      <c r="AL299" s="212">
        <f t="shared" si="30"/>
        <v>0</v>
      </c>
      <c r="AM299" s="236"/>
      <c r="AN299" s="236"/>
      <c r="AO299" s="236"/>
      <c r="AP299" s="236" t="s">
        <v>563</v>
      </c>
      <c r="AQ299" s="249" t="s">
        <v>598</v>
      </c>
    </row>
    <row r="300" spans="1:43" ht="30.75" customHeight="1" x14ac:dyDescent="0.15">
      <c r="A300" s="235" t="s">
        <v>1121</v>
      </c>
      <c r="B300" s="235" t="s">
        <v>1122</v>
      </c>
      <c r="C300" s="235" t="s">
        <v>1139</v>
      </c>
      <c r="D300" s="236" t="s">
        <v>1561</v>
      </c>
      <c r="E300" s="236" t="s">
        <v>299</v>
      </c>
      <c r="F300" s="236"/>
      <c r="G300" s="236"/>
      <c r="H300" s="236"/>
      <c r="I300" s="236"/>
      <c r="J300" s="236" t="s">
        <v>299</v>
      </c>
      <c r="K300" s="236" t="s">
        <v>314</v>
      </c>
      <c r="L300" s="236"/>
      <c r="M300" s="236" t="s">
        <v>402</v>
      </c>
      <c r="N300" s="236" t="s">
        <v>494</v>
      </c>
      <c r="O300" s="236" t="s">
        <v>568</v>
      </c>
      <c r="P300" s="236" t="s">
        <v>495</v>
      </c>
      <c r="Q300" s="236">
        <v>1</v>
      </c>
      <c r="R300" s="248" t="s">
        <v>1562</v>
      </c>
      <c r="S300" s="236" t="s">
        <v>497</v>
      </c>
      <c r="T300" s="236" t="s">
        <v>508</v>
      </c>
      <c r="U300" s="236" t="s">
        <v>509</v>
      </c>
      <c r="V300" s="236" t="s">
        <v>509</v>
      </c>
      <c r="W300" s="236">
        <v>0</v>
      </c>
      <c r="X300" s="236">
        <v>18</v>
      </c>
      <c r="Y300" s="241">
        <f t="shared" si="25"/>
        <v>18</v>
      </c>
      <c r="Z300" s="236" t="s">
        <v>407</v>
      </c>
      <c r="AA300" s="236">
        <v>0</v>
      </c>
      <c r="AB300" s="236">
        <v>0</v>
      </c>
      <c r="AC300" s="236"/>
      <c r="AD300" s="236"/>
      <c r="AE300" s="236"/>
      <c r="AF300" s="243">
        <f t="shared" si="28"/>
        <v>0</v>
      </c>
      <c r="AG300" s="236"/>
      <c r="AH300" s="236"/>
      <c r="AI300" s="212">
        <f t="shared" si="29"/>
        <v>0</v>
      </c>
      <c r="AJ300" s="240">
        <f t="shared" si="26"/>
        <v>0</v>
      </c>
      <c r="AK300" s="240">
        <f t="shared" si="26"/>
        <v>0</v>
      </c>
      <c r="AL300" s="212">
        <f t="shared" si="30"/>
        <v>0</v>
      </c>
      <c r="AM300" s="236"/>
      <c r="AN300" s="236"/>
      <c r="AO300" s="236"/>
      <c r="AP300" s="236" t="s">
        <v>563</v>
      </c>
      <c r="AQ300" s="249" t="s">
        <v>598</v>
      </c>
    </row>
    <row r="301" spans="1:43" ht="30.75" customHeight="1" x14ac:dyDescent="0.15">
      <c r="A301" s="235" t="s">
        <v>1121</v>
      </c>
      <c r="B301" s="235" t="s">
        <v>1122</v>
      </c>
      <c r="C301" s="235" t="s">
        <v>1224</v>
      </c>
      <c r="D301" s="236" t="s">
        <v>1563</v>
      </c>
      <c r="E301" s="236" t="s">
        <v>299</v>
      </c>
      <c r="F301" s="236"/>
      <c r="G301" s="236"/>
      <c r="H301" s="236"/>
      <c r="I301" s="236"/>
      <c r="J301" s="236" t="s">
        <v>299</v>
      </c>
      <c r="K301" s="236" t="s">
        <v>314</v>
      </c>
      <c r="L301" s="236"/>
      <c r="M301" s="236" t="s">
        <v>402</v>
      </c>
      <c r="N301" s="236" t="s">
        <v>494</v>
      </c>
      <c r="O301" s="236" t="s">
        <v>577</v>
      </c>
      <c r="P301" s="236" t="s">
        <v>495</v>
      </c>
      <c r="Q301" s="236">
        <v>1</v>
      </c>
      <c r="R301" s="236" t="s">
        <v>1128</v>
      </c>
      <c r="S301" s="236" t="s">
        <v>497</v>
      </c>
      <c r="T301" s="236" t="s">
        <v>508</v>
      </c>
      <c r="U301" s="236" t="s">
        <v>509</v>
      </c>
      <c r="V301" s="236" t="s">
        <v>509</v>
      </c>
      <c r="W301" s="236">
        <v>0</v>
      </c>
      <c r="X301" s="236">
        <v>75</v>
      </c>
      <c r="Y301" s="241">
        <f t="shared" si="25"/>
        <v>75</v>
      </c>
      <c r="Z301" s="236" t="s">
        <v>407</v>
      </c>
      <c r="AA301" s="236">
        <v>0</v>
      </c>
      <c r="AB301" s="236">
        <v>0</v>
      </c>
      <c r="AC301" s="236"/>
      <c r="AD301" s="236"/>
      <c r="AE301" s="236"/>
      <c r="AF301" s="243">
        <f t="shared" si="28"/>
        <v>0</v>
      </c>
      <c r="AG301" s="236"/>
      <c r="AH301" s="236"/>
      <c r="AI301" s="212">
        <f t="shared" si="29"/>
        <v>0</v>
      </c>
      <c r="AJ301" s="240">
        <f t="shared" si="26"/>
        <v>0</v>
      </c>
      <c r="AK301" s="240">
        <f t="shared" si="26"/>
        <v>0</v>
      </c>
      <c r="AL301" s="212">
        <f t="shared" si="30"/>
        <v>0</v>
      </c>
      <c r="AM301" s="236"/>
      <c r="AN301" s="236"/>
      <c r="AO301" s="236"/>
      <c r="AP301" s="236" t="s">
        <v>563</v>
      </c>
      <c r="AQ301" s="249" t="s">
        <v>598</v>
      </c>
    </row>
    <row r="302" spans="1:43" ht="30.75" customHeight="1" x14ac:dyDescent="0.15">
      <c r="A302" s="235" t="s">
        <v>1121</v>
      </c>
      <c r="B302" s="235" t="s">
        <v>1122</v>
      </c>
      <c r="C302" s="235" t="s">
        <v>1139</v>
      </c>
      <c r="D302" s="236" t="s">
        <v>1564</v>
      </c>
      <c r="E302" s="236" t="s">
        <v>240</v>
      </c>
      <c r="F302" s="237" t="s">
        <v>240</v>
      </c>
      <c r="G302" s="237"/>
      <c r="H302" s="237"/>
      <c r="I302" s="237"/>
      <c r="J302" s="237"/>
      <c r="K302" s="236" t="s">
        <v>314</v>
      </c>
      <c r="L302" s="237"/>
      <c r="M302" s="236" t="s">
        <v>402</v>
      </c>
      <c r="N302" s="236" t="s">
        <v>494</v>
      </c>
      <c r="O302" s="236" t="s">
        <v>404</v>
      </c>
      <c r="P302" s="236" t="s">
        <v>495</v>
      </c>
      <c r="Q302" s="236">
        <v>1</v>
      </c>
      <c r="R302" s="236" t="s">
        <v>1565</v>
      </c>
      <c r="S302" s="236" t="s">
        <v>497</v>
      </c>
      <c r="T302" s="236" t="s">
        <v>508</v>
      </c>
      <c r="U302" s="236" t="s">
        <v>509</v>
      </c>
      <c r="V302" s="236" t="s">
        <v>928</v>
      </c>
      <c r="W302" s="236">
        <v>0</v>
      </c>
      <c r="X302" s="236">
        <v>45</v>
      </c>
      <c r="Y302" s="241">
        <f t="shared" si="25"/>
        <v>45</v>
      </c>
      <c r="Z302" s="236" t="s">
        <v>407</v>
      </c>
      <c r="AA302" s="240">
        <v>0</v>
      </c>
      <c r="AB302" s="240">
        <v>0</v>
      </c>
      <c r="AC302" s="240"/>
      <c r="AD302" s="240"/>
      <c r="AE302" s="240"/>
      <c r="AF302" s="243">
        <f>SUM(AD302:AE302)</f>
        <v>0</v>
      </c>
      <c r="AG302" s="240"/>
      <c r="AH302" s="240"/>
      <c r="AI302" s="212">
        <f>SUM(AG302:AH302)</f>
        <v>0</v>
      </c>
      <c r="AJ302" s="240">
        <f>AD302+AG302</f>
        <v>0</v>
      </c>
      <c r="AK302" s="240">
        <f t="shared" si="26"/>
        <v>0</v>
      </c>
      <c r="AL302" s="212">
        <f t="shared" si="30"/>
        <v>0</v>
      </c>
      <c r="AM302" s="240"/>
      <c r="AN302" s="240"/>
      <c r="AO302" s="240"/>
      <c r="AP302" s="236" t="s">
        <v>563</v>
      </c>
      <c r="AQ302" s="249" t="s">
        <v>598</v>
      </c>
    </row>
    <row r="303" spans="1:43" ht="30.75" customHeight="1" x14ac:dyDescent="0.15">
      <c r="A303" s="235" t="s">
        <v>1121</v>
      </c>
      <c r="B303" s="235" t="s">
        <v>1122</v>
      </c>
      <c r="C303" s="235" t="s">
        <v>1179</v>
      </c>
      <c r="D303" s="236" t="s">
        <v>1566</v>
      </c>
      <c r="E303" s="236" t="s">
        <v>240</v>
      </c>
      <c r="F303" s="237" t="s">
        <v>240</v>
      </c>
      <c r="G303" s="237"/>
      <c r="H303" s="237"/>
      <c r="I303" s="237"/>
      <c r="J303" s="237"/>
      <c r="K303" s="236" t="s">
        <v>314</v>
      </c>
      <c r="L303" s="237"/>
      <c r="M303" s="236" t="s">
        <v>402</v>
      </c>
      <c r="N303" s="236" t="s">
        <v>494</v>
      </c>
      <c r="O303" s="236" t="s">
        <v>404</v>
      </c>
      <c r="P303" s="236" t="s">
        <v>578</v>
      </c>
      <c r="Q303" s="236">
        <v>1</v>
      </c>
      <c r="R303" s="236" t="s">
        <v>540</v>
      </c>
      <c r="S303" s="236" t="s">
        <v>497</v>
      </c>
      <c r="T303" s="236" t="s">
        <v>508</v>
      </c>
      <c r="U303" s="236" t="s">
        <v>509</v>
      </c>
      <c r="V303" s="236" t="s">
        <v>509</v>
      </c>
      <c r="W303" s="236">
        <v>0</v>
      </c>
      <c r="X303" s="236">
        <v>50</v>
      </c>
      <c r="Y303" s="241">
        <f t="shared" si="25"/>
        <v>50</v>
      </c>
      <c r="Z303" s="236" t="s">
        <v>407</v>
      </c>
      <c r="AA303" s="236">
        <v>0</v>
      </c>
      <c r="AB303" s="236">
        <v>0</v>
      </c>
      <c r="AC303" s="236"/>
      <c r="AD303" s="236"/>
      <c r="AE303" s="236"/>
      <c r="AF303" s="243">
        <f>SUM(AD303:AE303)</f>
        <v>0</v>
      </c>
      <c r="AG303" s="236"/>
      <c r="AH303" s="236"/>
      <c r="AI303" s="212">
        <f>SUM(AG303:AH303)</f>
        <v>0</v>
      </c>
      <c r="AJ303" s="240">
        <f>AD303+AG303</f>
        <v>0</v>
      </c>
      <c r="AK303" s="240">
        <f t="shared" si="26"/>
        <v>0</v>
      </c>
      <c r="AL303" s="212">
        <f t="shared" si="30"/>
        <v>0</v>
      </c>
      <c r="AM303" s="236"/>
      <c r="AN303" s="236"/>
      <c r="AO303" s="236"/>
      <c r="AP303" s="236" t="s">
        <v>563</v>
      </c>
      <c r="AQ303" s="249" t="s">
        <v>598</v>
      </c>
    </row>
    <row r="304" spans="1:43" ht="30.75" customHeight="1" x14ac:dyDescent="0.15">
      <c r="A304" s="235" t="s">
        <v>1121</v>
      </c>
      <c r="B304" s="235" t="s">
        <v>1122</v>
      </c>
      <c r="C304" s="235" t="s">
        <v>1179</v>
      </c>
      <c r="D304" s="236" t="s">
        <v>1567</v>
      </c>
      <c r="E304" s="236" t="s">
        <v>240</v>
      </c>
      <c r="F304" s="237" t="s">
        <v>240</v>
      </c>
      <c r="G304" s="237"/>
      <c r="H304" s="237"/>
      <c r="I304" s="237"/>
      <c r="J304" s="237"/>
      <c r="K304" s="236" t="s">
        <v>314</v>
      </c>
      <c r="L304" s="237"/>
      <c r="M304" s="236" t="s">
        <v>402</v>
      </c>
      <c r="N304" s="236" t="s">
        <v>494</v>
      </c>
      <c r="O304" s="236" t="s">
        <v>404</v>
      </c>
      <c r="P304" s="236" t="s">
        <v>495</v>
      </c>
      <c r="Q304" s="236">
        <v>1</v>
      </c>
      <c r="R304" s="236" t="s">
        <v>540</v>
      </c>
      <c r="S304" s="236" t="s">
        <v>497</v>
      </c>
      <c r="T304" s="236" t="s">
        <v>508</v>
      </c>
      <c r="U304" s="236" t="s">
        <v>509</v>
      </c>
      <c r="V304" s="236" t="s">
        <v>509</v>
      </c>
      <c r="W304" s="236">
        <v>0</v>
      </c>
      <c r="X304" s="236">
        <v>80</v>
      </c>
      <c r="Y304" s="241">
        <f t="shared" si="25"/>
        <v>80</v>
      </c>
      <c r="Z304" s="236" t="s">
        <v>407</v>
      </c>
      <c r="AA304" s="236">
        <v>0</v>
      </c>
      <c r="AB304" s="236">
        <v>0</v>
      </c>
      <c r="AC304" s="236"/>
      <c r="AD304" s="236"/>
      <c r="AE304" s="236"/>
      <c r="AF304" s="243">
        <f t="shared" ref="AF304:AF310" si="31">SUM(AD304:AE304)</f>
        <v>0</v>
      </c>
      <c r="AG304" s="236"/>
      <c r="AH304" s="236"/>
      <c r="AI304" s="212">
        <f t="shared" ref="AI304:AI310" si="32">SUM(AG304:AH304)</f>
        <v>0</v>
      </c>
      <c r="AJ304" s="240">
        <f t="shared" ref="AJ304:AJ310" si="33">AD304+AG304</f>
        <v>0</v>
      </c>
      <c r="AK304" s="240">
        <f t="shared" si="26"/>
        <v>0</v>
      </c>
      <c r="AL304" s="212">
        <f t="shared" si="30"/>
        <v>0</v>
      </c>
      <c r="AM304" s="236"/>
      <c r="AN304" s="236"/>
      <c r="AO304" s="236"/>
      <c r="AP304" s="236" t="s">
        <v>563</v>
      </c>
      <c r="AQ304" s="249" t="s">
        <v>598</v>
      </c>
    </row>
    <row r="305" spans="1:43" ht="30.75" customHeight="1" x14ac:dyDescent="0.15">
      <c r="A305" s="235" t="s">
        <v>1121</v>
      </c>
      <c r="B305" s="235" t="s">
        <v>1122</v>
      </c>
      <c r="C305" s="235" t="s">
        <v>1179</v>
      </c>
      <c r="D305" s="236" t="s">
        <v>1568</v>
      </c>
      <c r="E305" s="236" t="s">
        <v>240</v>
      </c>
      <c r="F305" s="237" t="s">
        <v>240</v>
      </c>
      <c r="G305" s="237"/>
      <c r="H305" s="237"/>
      <c r="I305" s="237"/>
      <c r="J305" s="237"/>
      <c r="K305" s="236" t="s">
        <v>314</v>
      </c>
      <c r="L305" s="237"/>
      <c r="M305" s="236" t="s">
        <v>402</v>
      </c>
      <c r="N305" s="236" t="s">
        <v>494</v>
      </c>
      <c r="O305" s="236" t="s">
        <v>404</v>
      </c>
      <c r="P305" s="236" t="s">
        <v>495</v>
      </c>
      <c r="Q305" s="236">
        <v>1</v>
      </c>
      <c r="R305" s="236" t="s">
        <v>1459</v>
      </c>
      <c r="S305" s="236" t="s">
        <v>497</v>
      </c>
      <c r="T305" s="236" t="s">
        <v>508</v>
      </c>
      <c r="U305" s="236" t="s">
        <v>509</v>
      </c>
      <c r="V305" s="236" t="s">
        <v>509</v>
      </c>
      <c r="W305" s="236">
        <v>0</v>
      </c>
      <c r="X305" s="236">
        <v>60</v>
      </c>
      <c r="Y305" s="241">
        <f t="shared" si="25"/>
        <v>60</v>
      </c>
      <c r="Z305" s="236" t="s">
        <v>407</v>
      </c>
      <c r="AA305" s="236">
        <v>0</v>
      </c>
      <c r="AB305" s="236">
        <v>0</v>
      </c>
      <c r="AC305" s="236"/>
      <c r="AD305" s="236"/>
      <c r="AE305" s="236"/>
      <c r="AF305" s="243">
        <f t="shared" si="31"/>
        <v>0</v>
      </c>
      <c r="AG305" s="236"/>
      <c r="AH305" s="236"/>
      <c r="AI305" s="212">
        <f t="shared" si="32"/>
        <v>0</v>
      </c>
      <c r="AJ305" s="240">
        <f t="shared" si="33"/>
        <v>0</v>
      </c>
      <c r="AK305" s="240">
        <f t="shared" si="26"/>
        <v>0</v>
      </c>
      <c r="AL305" s="212">
        <f t="shared" si="30"/>
        <v>0</v>
      </c>
      <c r="AM305" s="236"/>
      <c r="AN305" s="236"/>
      <c r="AO305" s="236"/>
      <c r="AP305" s="236" t="s">
        <v>563</v>
      </c>
      <c r="AQ305" s="249" t="s">
        <v>598</v>
      </c>
    </row>
    <row r="306" spans="1:43" ht="30.75" customHeight="1" x14ac:dyDescent="0.15">
      <c r="A306" s="235" t="s">
        <v>1121</v>
      </c>
      <c r="B306" s="235" t="s">
        <v>1122</v>
      </c>
      <c r="C306" s="235" t="s">
        <v>1131</v>
      </c>
      <c r="D306" s="236" t="s">
        <v>1569</v>
      </c>
      <c r="E306" s="236" t="s">
        <v>240</v>
      </c>
      <c r="F306" s="237" t="s">
        <v>240</v>
      </c>
      <c r="G306" s="237"/>
      <c r="H306" s="237"/>
      <c r="I306" s="237"/>
      <c r="J306" s="237"/>
      <c r="K306" s="236" t="s">
        <v>314</v>
      </c>
      <c r="L306" s="237"/>
      <c r="M306" s="236" t="s">
        <v>402</v>
      </c>
      <c r="N306" s="236" t="s">
        <v>494</v>
      </c>
      <c r="O306" s="236" t="s">
        <v>404</v>
      </c>
      <c r="P306" s="236" t="s">
        <v>495</v>
      </c>
      <c r="Q306" s="236">
        <v>1</v>
      </c>
      <c r="R306" s="236" t="s">
        <v>540</v>
      </c>
      <c r="S306" s="236" t="s">
        <v>497</v>
      </c>
      <c r="T306" s="236" t="s">
        <v>508</v>
      </c>
      <c r="U306" s="236" t="s">
        <v>509</v>
      </c>
      <c r="V306" s="236" t="s">
        <v>509</v>
      </c>
      <c r="W306" s="236">
        <v>0</v>
      </c>
      <c r="X306" s="236">
        <v>45</v>
      </c>
      <c r="Y306" s="241">
        <f t="shared" si="25"/>
        <v>45</v>
      </c>
      <c r="Z306" s="236" t="s">
        <v>407</v>
      </c>
      <c r="AA306" s="236">
        <v>0</v>
      </c>
      <c r="AB306" s="236">
        <v>0</v>
      </c>
      <c r="AC306" s="236"/>
      <c r="AD306" s="236"/>
      <c r="AE306" s="236"/>
      <c r="AF306" s="243">
        <f t="shared" si="31"/>
        <v>0</v>
      </c>
      <c r="AG306" s="236"/>
      <c r="AH306" s="236"/>
      <c r="AI306" s="212">
        <f t="shared" si="32"/>
        <v>0</v>
      </c>
      <c r="AJ306" s="240">
        <f t="shared" si="33"/>
        <v>0</v>
      </c>
      <c r="AK306" s="240">
        <f t="shared" si="26"/>
        <v>0</v>
      </c>
      <c r="AL306" s="212">
        <f t="shared" si="30"/>
        <v>0</v>
      </c>
      <c r="AM306" s="236"/>
      <c r="AN306" s="236"/>
      <c r="AO306" s="236"/>
      <c r="AP306" s="236" t="s">
        <v>563</v>
      </c>
      <c r="AQ306" s="249" t="s">
        <v>598</v>
      </c>
    </row>
    <row r="307" spans="1:43" ht="30.75" customHeight="1" x14ac:dyDescent="0.15">
      <c r="A307" s="235" t="s">
        <v>1121</v>
      </c>
      <c r="B307" s="235" t="s">
        <v>1122</v>
      </c>
      <c r="C307" s="235" t="s">
        <v>1224</v>
      </c>
      <c r="D307" s="236" t="s">
        <v>1570</v>
      </c>
      <c r="E307" s="236" t="s">
        <v>240</v>
      </c>
      <c r="F307" s="237" t="s">
        <v>240</v>
      </c>
      <c r="G307" s="237"/>
      <c r="H307" s="237"/>
      <c r="I307" s="237"/>
      <c r="J307" s="237"/>
      <c r="K307" s="236" t="s">
        <v>314</v>
      </c>
      <c r="L307" s="237"/>
      <c r="M307" s="236" t="s">
        <v>402</v>
      </c>
      <c r="N307" s="236" t="s">
        <v>494</v>
      </c>
      <c r="O307" s="236" t="s">
        <v>404</v>
      </c>
      <c r="P307" s="236" t="s">
        <v>495</v>
      </c>
      <c r="Q307" s="236">
        <v>1</v>
      </c>
      <c r="R307" s="236" t="s">
        <v>1571</v>
      </c>
      <c r="S307" s="236" t="s">
        <v>497</v>
      </c>
      <c r="T307" s="236" t="s">
        <v>508</v>
      </c>
      <c r="U307" s="236" t="s">
        <v>509</v>
      </c>
      <c r="V307" s="236" t="s">
        <v>955</v>
      </c>
      <c r="W307" s="236">
        <v>0</v>
      </c>
      <c r="X307" s="236">
        <v>50</v>
      </c>
      <c r="Y307" s="241">
        <f t="shared" si="25"/>
        <v>50</v>
      </c>
      <c r="Z307" s="236" t="s">
        <v>407</v>
      </c>
      <c r="AA307" s="236">
        <v>0</v>
      </c>
      <c r="AB307" s="236">
        <v>0</v>
      </c>
      <c r="AC307" s="236"/>
      <c r="AD307" s="236"/>
      <c r="AE307" s="236"/>
      <c r="AF307" s="243">
        <f t="shared" si="31"/>
        <v>0</v>
      </c>
      <c r="AG307" s="236"/>
      <c r="AH307" s="236"/>
      <c r="AI307" s="212">
        <f t="shared" si="32"/>
        <v>0</v>
      </c>
      <c r="AJ307" s="240">
        <f t="shared" si="33"/>
        <v>0</v>
      </c>
      <c r="AK307" s="240">
        <f t="shared" si="26"/>
        <v>0</v>
      </c>
      <c r="AL307" s="212">
        <f t="shared" si="30"/>
        <v>0</v>
      </c>
      <c r="AM307" s="236"/>
      <c r="AN307" s="236"/>
      <c r="AO307" s="236"/>
      <c r="AP307" s="236" t="s">
        <v>563</v>
      </c>
      <c r="AQ307" s="249" t="s">
        <v>598</v>
      </c>
    </row>
    <row r="308" spans="1:43" ht="30.75" customHeight="1" x14ac:dyDescent="0.15">
      <c r="A308" s="235" t="s">
        <v>1121</v>
      </c>
      <c r="B308" s="235" t="s">
        <v>1122</v>
      </c>
      <c r="C308" s="235" t="s">
        <v>1224</v>
      </c>
      <c r="D308" s="236" t="s">
        <v>1572</v>
      </c>
      <c r="E308" s="236" t="s">
        <v>240</v>
      </c>
      <c r="F308" s="237" t="s">
        <v>240</v>
      </c>
      <c r="G308" s="237"/>
      <c r="H308" s="237"/>
      <c r="I308" s="237"/>
      <c r="J308" s="237"/>
      <c r="K308" s="236" t="s">
        <v>314</v>
      </c>
      <c r="L308" s="237"/>
      <c r="M308" s="236" t="s">
        <v>402</v>
      </c>
      <c r="N308" s="236" t="s">
        <v>494</v>
      </c>
      <c r="O308" s="236" t="s">
        <v>404</v>
      </c>
      <c r="P308" s="236" t="s">
        <v>495</v>
      </c>
      <c r="Q308" s="236">
        <v>1</v>
      </c>
      <c r="R308" s="236" t="s">
        <v>1573</v>
      </c>
      <c r="S308" s="236" t="s">
        <v>497</v>
      </c>
      <c r="T308" s="236" t="s">
        <v>508</v>
      </c>
      <c r="U308" s="236" t="s">
        <v>509</v>
      </c>
      <c r="V308" s="236" t="s">
        <v>818</v>
      </c>
      <c r="W308" s="236">
        <v>0</v>
      </c>
      <c r="X308" s="236">
        <v>35</v>
      </c>
      <c r="Y308" s="241">
        <f t="shared" si="25"/>
        <v>35</v>
      </c>
      <c r="Z308" s="236" t="s">
        <v>407</v>
      </c>
      <c r="AA308" s="236">
        <v>0</v>
      </c>
      <c r="AB308" s="236">
        <v>0</v>
      </c>
      <c r="AC308" s="236"/>
      <c r="AD308" s="236"/>
      <c r="AE308" s="236"/>
      <c r="AF308" s="243">
        <f t="shared" si="31"/>
        <v>0</v>
      </c>
      <c r="AG308" s="236"/>
      <c r="AH308" s="236"/>
      <c r="AI308" s="212">
        <f t="shared" si="32"/>
        <v>0</v>
      </c>
      <c r="AJ308" s="240">
        <f t="shared" si="33"/>
        <v>0</v>
      </c>
      <c r="AK308" s="240">
        <f t="shared" si="26"/>
        <v>0</v>
      </c>
      <c r="AL308" s="212">
        <f t="shared" si="30"/>
        <v>0</v>
      </c>
      <c r="AM308" s="236"/>
      <c r="AN308" s="236"/>
      <c r="AO308" s="236"/>
      <c r="AP308" s="236" t="s">
        <v>563</v>
      </c>
      <c r="AQ308" s="249" t="s">
        <v>598</v>
      </c>
    </row>
    <row r="309" spans="1:43" ht="30.75" customHeight="1" x14ac:dyDescent="0.15">
      <c r="A309" s="235" t="s">
        <v>1121</v>
      </c>
      <c r="B309" s="235" t="s">
        <v>1122</v>
      </c>
      <c r="C309" s="235" t="s">
        <v>1224</v>
      </c>
      <c r="D309" s="236" t="s">
        <v>1574</v>
      </c>
      <c r="E309" s="236" t="s">
        <v>240</v>
      </c>
      <c r="F309" s="237" t="s">
        <v>240</v>
      </c>
      <c r="G309" s="237"/>
      <c r="H309" s="237"/>
      <c r="I309" s="237"/>
      <c r="J309" s="237"/>
      <c r="K309" s="236" t="s">
        <v>314</v>
      </c>
      <c r="L309" s="237"/>
      <c r="M309" s="236" t="s">
        <v>402</v>
      </c>
      <c r="N309" s="236" t="s">
        <v>494</v>
      </c>
      <c r="O309" s="236" t="s">
        <v>404</v>
      </c>
      <c r="P309" s="236" t="s">
        <v>495</v>
      </c>
      <c r="Q309" s="236">
        <v>1</v>
      </c>
      <c r="R309" s="236" t="s">
        <v>540</v>
      </c>
      <c r="S309" s="236" t="s">
        <v>497</v>
      </c>
      <c r="T309" s="236" t="s">
        <v>508</v>
      </c>
      <c r="U309" s="236" t="s">
        <v>509</v>
      </c>
      <c r="V309" s="236" t="s">
        <v>509</v>
      </c>
      <c r="W309" s="236">
        <v>0</v>
      </c>
      <c r="X309" s="236">
        <v>80</v>
      </c>
      <c r="Y309" s="241">
        <f t="shared" si="25"/>
        <v>80</v>
      </c>
      <c r="Z309" s="236" t="s">
        <v>407</v>
      </c>
      <c r="AA309" s="236">
        <v>0</v>
      </c>
      <c r="AB309" s="236">
        <v>0</v>
      </c>
      <c r="AC309" s="236"/>
      <c r="AD309" s="236"/>
      <c r="AE309" s="236"/>
      <c r="AF309" s="243">
        <f t="shared" si="31"/>
        <v>0</v>
      </c>
      <c r="AG309" s="236"/>
      <c r="AH309" s="236"/>
      <c r="AI309" s="212">
        <f t="shared" si="32"/>
        <v>0</v>
      </c>
      <c r="AJ309" s="240">
        <f t="shared" si="33"/>
        <v>0</v>
      </c>
      <c r="AK309" s="240">
        <f t="shared" si="26"/>
        <v>0</v>
      </c>
      <c r="AL309" s="212">
        <f t="shared" si="30"/>
        <v>0</v>
      </c>
      <c r="AM309" s="236"/>
      <c r="AN309" s="236"/>
      <c r="AO309" s="236"/>
      <c r="AP309" s="236" t="s">
        <v>563</v>
      </c>
      <c r="AQ309" s="249" t="s">
        <v>598</v>
      </c>
    </row>
    <row r="310" spans="1:43" ht="30.75" customHeight="1" x14ac:dyDescent="0.15">
      <c r="A310" s="235" t="s">
        <v>1121</v>
      </c>
      <c r="B310" s="235" t="s">
        <v>1122</v>
      </c>
      <c r="C310" s="235" t="s">
        <v>1162</v>
      </c>
      <c r="D310" s="236" t="s">
        <v>1575</v>
      </c>
      <c r="E310" s="236" t="s">
        <v>240</v>
      </c>
      <c r="F310" s="237" t="s">
        <v>240</v>
      </c>
      <c r="G310" s="237"/>
      <c r="H310" s="237"/>
      <c r="I310" s="237"/>
      <c r="J310" s="237"/>
      <c r="K310" s="236" t="s">
        <v>314</v>
      </c>
      <c r="L310" s="237"/>
      <c r="M310" s="236" t="s">
        <v>402</v>
      </c>
      <c r="N310" s="236" t="s">
        <v>494</v>
      </c>
      <c r="O310" s="236" t="s">
        <v>404</v>
      </c>
      <c r="P310" s="236" t="s">
        <v>495</v>
      </c>
      <c r="Q310" s="236">
        <v>1</v>
      </c>
      <c r="R310" s="236" t="s">
        <v>540</v>
      </c>
      <c r="S310" s="236" t="s">
        <v>497</v>
      </c>
      <c r="T310" s="236" t="s">
        <v>508</v>
      </c>
      <c r="U310" s="236" t="s">
        <v>509</v>
      </c>
      <c r="V310" s="236" t="s">
        <v>509</v>
      </c>
      <c r="W310" s="236">
        <v>0</v>
      </c>
      <c r="X310" s="236">
        <v>120</v>
      </c>
      <c r="Y310" s="241">
        <f t="shared" si="25"/>
        <v>120</v>
      </c>
      <c r="Z310" s="236" t="s">
        <v>407</v>
      </c>
      <c r="AA310" s="236">
        <v>0</v>
      </c>
      <c r="AB310" s="236">
        <v>0</v>
      </c>
      <c r="AC310" s="236"/>
      <c r="AD310" s="236"/>
      <c r="AE310" s="236"/>
      <c r="AF310" s="243">
        <f t="shared" si="31"/>
        <v>0</v>
      </c>
      <c r="AG310" s="236"/>
      <c r="AH310" s="236"/>
      <c r="AI310" s="212">
        <f t="shared" si="32"/>
        <v>0</v>
      </c>
      <c r="AJ310" s="240">
        <f t="shared" si="33"/>
        <v>0</v>
      </c>
      <c r="AK310" s="240">
        <f t="shared" si="26"/>
        <v>0</v>
      </c>
      <c r="AL310" s="212">
        <f t="shared" si="30"/>
        <v>0</v>
      </c>
      <c r="AM310" s="236"/>
      <c r="AN310" s="236"/>
      <c r="AO310" s="236"/>
      <c r="AP310" s="236" t="s">
        <v>563</v>
      </c>
      <c r="AQ310" s="249" t="s">
        <v>598</v>
      </c>
    </row>
    <row r="311" spans="1:43" ht="30.75" customHeight="1" x14ac:dyDescent="0.15">
      <c r="A311" s="235" t="s">
        <v>1121</v>
      </c>
      <c r="B311" s="235" t="s">
        <v>1122</v>
      </c>
      <c r="C311" s="235" t="s">
        <v>1398</v>
      </c>
      <c r="D311" s="236" t="s">
        <v>1271</v>
      </c>
      <c r="E311" s="236" t="s">
        <v>249</v>
      </c>
      <c r="F311" s="236"/>
      <c r="G311" s="236" t="s">
        <v>249</v>
      </c>
      <c r="H311" s="236"/>
      <c r="I311" s="236"/>
      <c r="J311" s="236"/>
      <c r="K311" s="236"/>
      <c r="L311" s="237" t="s">
        <v>318</v>
      </c>
      <c r="M311" s="236" t="s">
        <v>506</v>
      </c>
      <c r="N311" s="236" t="s">
        <v>494</v>
      </c>
      <c r="O311" s="236" t="s">
        <v>404</v>
      </c>
      <c r="P311" s="236" t="s">
        <v>495</v>
      </c>
      <c r="Q311" s="236">
        <v>1</v>
      </c>
      <c r="R311" s="236" t="s">
        <v>1305</v>
      </c>
      <c r="S311" s="236" t="s">
        <v>497</v>
      </c>
      <c r="T311" s="236" t="s">
        <v>605</v>
      </c>
      <c r="U311" s="236" t="s">
        <v>643</v>
      </c>
      <c r="V311" s="236" t="s">
        <v>643</v>
      </c>
      <c r="W311" s="236">
        <v>501</v>
      </c>
      <c r="X311" s="236">
        <v>35</v>
      </c>
      <c r="Y311" s="241">
        <f t="shared" si="25"/>
        <v>536</v>
      </c>
      <c r="Z311" s="236" t="s">
        <v>407</v>
      </c>
      <c r="AA311" s="236">
        <v>0</v>
      </c>
      <c r="AB311" s="236">
        <v>0</v>
      </c>
      <c r="AC311" s="236"/>
      <c r="AD311" s="236"/>
      <c r="AE311" s="236"/>
      <c r="AF311" s="243">
        <f t="shared" si="28"/>
        <v>0</v>
      </c>
      <c r="AG311" s="236"/>
      <c r="AH311" s="236"/>
      <c r="AI311" s="212">
        <f t="shared" si="29"/>
        <v>0</v>
      </c>
      <c r="AJ311" s="240">
        <f t="shared" si="26"/>
        <v>0</v>
      </c>
      <c r="AK311" s="240">
        <f t="shared" si="26"/>
        <v>0</v>
      </c>
      <c r="AL311" s="212">
        <f t="shared" si="30"/>
        <v>0</v>
      </c>
      <c r="AM311" s="236"/>
      <c r="AN311" s="236"/>
      <c r="AO311" s="236"/>
      <c r="AP311" s="250"/>
    </row>
    <row r="312" spans="1:43" ht="30.75" customHeight="1" x14ac:dyDescent="0.15">
      <c r="A312" s="235" t="s">
        <v>415</v>
      </c>
      <c r="B312" s="235" t="s">
        <v>1576</v>
      </c>
      <c r="C312" s="235" t="s">
        <v>1577</v>
      </c>
      <c r="D312" s="236" t="s">
        <v>420</v>
      </c>
      <c r="E312" s="236" t="s">
        <v>240</v>
      </c>
      <c r="F312" s="237" t="s">
        <v>240</v>
      </c>
      <c r="G312" s="237"/>
      <c r="H312" s="237"/>
      <c r="I312" s="237"/>
      <c r="J312" s="237"/>
      <c r="K312" s="237"/>
      <c r="L312" s="237"/>
      <c r="M312" s="236" t="s">
        <v>402</v>
      </c>
      <c r="N312" s="236" t="s">
        <v>403</v>
      </c>
      <c r="O312" s="236" t="s">
        <v>404</v>
      </c>
      <c r="P312" s="236" t="s">
        <v>414</v>
      </c>
      <c r="Q312" s="236">
        <v>28</v>
      </c>
      <c r="R312" s="236"/>
      <c r="S312" s="236"/>
      <c r="T312" s="236"/>
      <c r="U312" s="236"/>
      <c r="V312" s="236"/>
      <c r="W312" s="236"/>
      <c r="X312" s="236"/>
      <c r="Y312" s="241">
        <f t="shared" si="25"/>
        <v>0</v>
      </c>
      <c r="Z312" s="236"/>
      <c r="AA312" s="236"/>
      <c r="AB312" s="236"/>
      <c r="AC312" s="236" t="s">
        <v>1125</v>
      </c>
      <c r="AD312" s="236">
        <v>0</v>
      </c>
      <c r="AE312" s="236">
        <v>0</v>
      </c>
      <c r="AF312" s="243">
        <f t="shared" si="28"/>
        <v>0</v>
      </c>
      <c r="AG312" s="236">
        <v>0</v>
      </c>
      <c r="AH312" s="236">
        <v>15</v>
      </c>
      <c r="AI312" s="212">
        <f t="shared" si="29"/>
        <v>15</v>
      </c>
      <c r="AJ312" s="240">
        <f t="shared" si="26"/>
        <v>0</v>
      </c>
      <c r="AK312" s="240">
        <f t="shared" si="26"/>
        <v>15</v>
      </c>
      <c r="AL312" s="212">
        <f t="shared" si="30"/>
        <v>15</v>
      </c>
      <c r="AM312" s="236" t="s">
        <v>407</v>
      </c>
      <c r="AN312" s="236">
        <v>0</v>
      </c>
      <c r="AO312" s="236">
        <v>0</v>
      </c>
      <c r="AP312" s="236" t="s">
        <v>408</v>
      </c>
      <c r="AQ312" s="244" t="s">
        <v>409</v>
      </c>
    </row>
    <row r="313" spans="1:43" ht="30.75" customHeight="1" x14ac:dyDescent="0.15">
      <c r="A313" s="235" t="s">
        <v>415</v>
      </c>
      <c r="B313" s="235" t="s">
        <v>1576</v>
      </c>
      <c r="C313" s="235" t="s">
        <v>1577</v>
      </c>
      <c r="D313" s="236" t="s">
        <v>1578</v>
      </c>
      <c r="E313" s="236" t="s">
        <v>240</v>
      </c>
      <c r="F313" s="237" t="s">
        <v>240</v>
      </c>
      <c r="G313" s="237"/>
      <c r="H313" s="237"/>
      <c r="I313" s="237"/>
      <c r="J313" s="237"/>
      <c r="K313" s="237"/>
      <c r="L313" s="237"/>
      <c r="M313" s="236" t="s">
        <v>402</v>
      </c>
      <c r="N313" s="236" t="s">
        <v>403</v>
      </c>
      <c r="O313" s="236" t="s">
        <v>404</v>
      </c>
      <c r="P313" s="236" t="s">
        <v>414</v>
      </c>
      <c r="Q313" s="236">
        <v>28</v>
      </c>
      <c r="R313" s="236"/>
      <c r="S313" s="236"/>
      <c r="T313" s="236"/>
      <c r="U313" s="236"/>
      <c r="V313" s="236"/>
      <c r="W313" s="236"/>
      <c r="X313" s="236"/>
      <c r="Y313" s="241">
        <f t="shared" si="25"/>
        <v>0</v>
      </c>
      <c r="Z313" s="236"/>
      <c r="AA313" s="236"/>
      <c r="AB313" s="236"/>
      <c r="AC313" s="236" t="s">
        <v>1125</v>
      </c>
      <c r="AD313" s="236">
        <v>0</v>
      </c>
      <c r="AE313" s="236">
        <v>0</v>
      </c>
      <c r="AF313" s="243">
        <f t="shared" si="28"/>
        <v>0</v>
      </c>
      <c r="AG313" s="236">
        <v>0</v>
      </c>
      <c r="AH313" s="236">
        <v>2</v>
      </c>
      <c r="AI313" s="212">
        <f t="shared" si="29"/>
        <v>2</v>
      </c>
      <c r="AJ313" s="240">
        <f t="shared" si="26"/>
        <v>0</v>
      </c>
      <c r="AK313" s="240">
        <f t="shared" si="26"/>
        <v>2</v>
      </c>
      <c r="AL313" s="212">
        <f t="shared" si="30"/>
        <v>2</v>
      </c>
      <c r="AM313" s="236" t="s">
        <v>407</v>
      </c>
      <c r="AN313" s="236">
        <v>0</v>
      </c>
      <c r="AO313" s="236">
        <v>0</v>
      </c>
      <c r="AP313" s="236" t="s">
        <v>408</v>
      </c>
      <c r="AQ313" s="244" t="s">
        <v>409</v>
      </c>
    </row>
    <row r="314" spans="1:43" ht="30.75" customHeight="1" x14ac:dyDescent="0.15">
      <c r="A314" s="235" t="s">
        <v>415</v>
      </c>
      <c r="B314" s="235" t="s">
        <v>1576</v>
      </c>
      <c r="C314" s="235" t="s">
        <v>1577</v>
      </c>
      <c r="D314" s="236" t="s">
        <v>1579</v>
      </c>
      <c r="E314" s="236" t="s">
        <v>240</v>
      </c>
      <c r="F314" s="237" t="s">
        <v>240</v>
      </c>
      <c r="G314" s="237"/>
      <c r="H314" s="237"/>
      <c r="I314" s="237"/>
      <c r="J314" s="237"/>
      <c r="K314" s="237"/>
      <c r="L314" s="237"/>
      <c r="M314" s="236" t="s">
        <v>402</v>
      </c>
      <c r="N314" s="236" t="s">
        <v>403</v>
      </c>
      <c r="O314" s="236" t="s">
        <v>404</v>
      </c>
      <c r="P314" s="236" t="s">
        <v>414</v>
      </c>
      <c r="Q314" s="236">
        <v>28</v>
      </c>
      <c r="R314" s="236"/>
      <c r="S314" s="236"/>
      <c r="T314" s="236"/>
      <c r="U314" s="236"/>
      <c r="V314" s="236"/>
      <c r="W314" s="236"/>
      <c r="X314" s="236"/>
      <c r="Y314" s="241">
        <f t="shared" si="25"/>
        <v>0</v>
      </c>
      <c r="Z314" s="236"/>
      <c r="AA314" s="236"/>
      <c r="AB314" s="236"/>
      <c r="AC314" s="236" t="s">
        <v>1125</v>
      </c>
      <c r="AD314" s="236">
        <v>0</v>
      </c>
      <c r="AE314" s="236">
        <v>0</v>
      </c>
      <c r="AF314" s="243">
        <f t="shared" si="28"/>
        <v>0</v>
      </c>
      <c r="AG314" s="236">
        <v>0</v>
      </c>
      <c r="AH314" s="236">
        <v>0</v>
      </c>
      <c r="AI314" s="212">
        <f t="shared" si="29"/>
        <v>0</v>
      </c>
      <c r="AJ314" s="240">
        <f t="shared" si="26"/>
        <v>0</v>
      </c>
      <c r="AK314" s="240">
        <f t="shared" si="26"/>
        <v>0</v>
      </c>
      <c r="AL314" s="212">
        <f t="shared" si="30"/>
        <v>0</v>
      </c>
      <c r="AM314" s="236" t="s">
        <v>407</v>
      </c>
      <c r="AN314" s="236">
        <v>0</v>
      </c>
      <c r="AO314" s="236">
        <v>0</v>
      </c>
      <c r="AP314" s="236" t="s">
        <v>408</v>
      </c>
      <c r="AQ314" s="244" t="s">
        <v>409</v>
      </c>
    </row>
    <row r="315" spans="1:43" ht="30.75" customHeight="1" x14ac:dyDescent="0.15">
      <c r="A315" s="235" t="s">
        <v>415</v>
      </c>
      <c r="B315" s="235" t="s">
        <v>1576</v>
      </c>
      <c r="C315" s="235" t="s">
        <v>1577</v>
      </c>
      <c r="D315" s="236" t="s">
        <v>1580</v>
      </c>
      <c r="E315" s="236" t="s">
        <v>240</v>
      </c>
      <c r="F315" s="237" t="s">
        <v>240</v>
      </c>
      <c r="G315" s="237"/>
      <c r="H315" s="237"/>
      <c r="I315" s="237"/>
      <c r="J315" s="237"/>
      <c r="K315" s="237"/>
      <c r="L315" s="237"/>
      <c r="M315" s="236" t="s">
        <v>402</v>
      </c>
      <c r="N315" s="236" t="s">
        <v>403</v>
      </c>
      <c r="O315" s="236" t="s">
        <v>404</v>
      </c>
      <c r="P315" s="236" t="s">
        <v>414</v>
      </c>
      <c r="Q315" s="236">
        <v>28</v>
      </c>
      <c r="R315" s="236"/>
      <c r="S315" s="236"/>
      <c r="T315" s="236"/>
      <c r="U315" s="236"/>
      <c r="V315" s="236"/>
      <c r="W315" s="236"/>
      <c r="X315" s="236"/>
      <c r="Y315" s="241">
        <f t="shared" si="25"/>
        <v>0</v>
      </c>
      <c r="Z315" s="236"/>
      <c r="AA315" s="236"/>
      <c r="AB315" s="236"/>
      <c r="AC315" s="236" t="s">
        <v>1125</v>
      </c>
      <c r="AD315" s="236">
        <v>0</v>
      </c>
      <c r="AE315" s="236">
        <v>0</v>
      </c>
      <c r="AF315" s="243">
        <f t="shared" si="28"/>
        <v>0</v>
      </c>
      <c r="AG315" s="236">
        <v>0</v>
      </c>
      <c r="AH315" s="236">
        <v>2</v>
      </c>
      <c r="AI315" s="212">
        <f t="shared" si="29"/>
        <v>2</v>
      </c>
      <c r="AJ315" s="240">
        <f t="shared" si="26"/>
        <v>0</v>
      </c>
      <c r="AK315" s="240">
        <f t="shared" si="26"/>
        <v>2</v>
      </c>
      <c r="AL315" s="212">
        <f t="shared" si="30"/>
        <v>2</v>
      </c>
      <c r="AM315" s="236" t="s">
        <v>407</v>
      </c>
      <c r="AN315" s="236">
        <v>0</v>
      </c>
      <c r="AO315" s="236">
        <v>0</v>
      </c>
      <c r="AP315" s="236" t="s">
        <v>408</v>
      </c>
      <c r="AQ315" s="244" t="s">
        <v>409</v>
      </c>
    </row>
    <row r="316" spans="1:43" ht="30.75" customHeight="1" x14ac:dyDescent="0.15">
      <c r="A316" s="235" t="s">
        <v>415</v>
      </c>
      <c r="B316" s="235" t="s">
        <v>1576</v>
      </c>
      <c r="C316" s="235" t="s">
        <v>1577</v>
      </c>
      <c r="D316" s="236" t="s">
        <v>1581</v>
      </c>
      <c r="E316" s="236" t="s">
        <v>240</v>
      </c>
      <c r="F316" s="237" t="s">
        <v>240</v>
      </c>
      <c r="G316" s="237"/>
      <c r="H316" s="237"/>
      <c r="I316" s="237"/>
      <c r="J316" s="237"/>
      <c r="K316" s="237"/>
      <c r="L316" s="237"/>
      <c r="M316" s="236" t="s">
        <v>402</v>
      </c>
      <c r="N316" s="236" t="s">
        <v>403</v>
      </c>
      <c r="O316" s="236" t="s">
        <v>404</v>
      </c>
      <c r="P316" s="236" t="s">
        <v>414</v>
      </c>
      <c r="Q316" s="236">
        <v>28</v>
      </c>
      <c r="R316" s="236"/>
      <c r="S316" s="236"/>
      <c r="T316" s="236"/>
      <c r="U316" s="236"/>
      <c r="V316" s="236"/>
      <c r="W316" s="236"/>
      <c r="X316" s="236"/>
      <c r="Y316" s="241">
        <f t="shared" si="25"/>
        <v>0</v>
      </c>
      <c r="Z316" s="236"/>
      <c r="AA316" s="236"/>
      <c r="AB316" s="236"/>
      <c r="AC316" s="236" t="s">
        <v>1125</v>
      </c>
      <c r="AD316" s="236">
        <v>0</v>
      </c>
      <c r="AE316" s="236">
        <v>0</v>
      </c>
      <c r="AF316" s="243">
        <f t="shared" si="28"/>
        <v>0</v>
      </c>
      <c r="AG316" s="236">
        <v>0</v>
      </c>
      <c r="AH316" s="236">
        <v>0</v>
      </c>
      <c r="AI316" s="212">
        <f t="shared" si="29"/>
        <v>0</v>
      </c>
      <c r="AJ316" s="240">
        <f t="shared" si="26"/>
        <v>0</v>
      </c>
      <c r="AK316" s="240">
        <f t="shared" si="26"/>
        <v>0</v>
      </c>
      <c r="AL316" s="212">
        <f t="shared" si="30"/>
        <v>0</v>
      </c>
      <c r="AM316" s="236" t="s">
        <v>407</v>
      </c>
      <c r="AN316" s="236">
        <v>0</v>
      </c>
      <c r="AO316" s="236">
        <v>0</v>
      </c>
      <c r="AP316" s="236" t="s">
        <v>408</v>
      </c>
      <c r="AQ316" s="244" t="s">
        <v>409</v>
      </c>
    </row>
    <row r="317" spans="1:43" ht="30.75" customHeight="1" x14ac:dyDescent="0.15">
      <c r="A317" s="235" t="s">
        <v>415</v>
      </c>
      <c r="B317" s="235" t="s">
        <v>1576</v>
      </c>
      <c r="C317" s="235" t="s">
        <v>1577</v>
      </c>
      <c r="D317" s="236" t="s">
        <v>1582</v>
      </c>
      <c r="E317" s="236" t="s">
        <v>240</v>
      </c>
      <c r="F317" s="237" t="s">
        <v>240</v>
      </c>
      <c r="G317" s="237"/>
      <c r="H317" s="237"/>
      <c r="I317" s="237"/>
      <c r="J317" s="237"/>
      <c r="K317" s="237"/>
      <c r="L317" s="237"/>
      <c r="M317" s="236" t="s">
        <v>402</v>
      </c>
      <c r="N317" s="236" t="s">
        <v>403</v>
      </c>
      <c r="O317" s="236" t="s">
        <v>404</v>
      </c>
      <c r="P317" s="236" t="s">
        <v>414</v>
      </c>
      <c r="Q317" s="236">
        <v>28</v>
      </c>
      <c r="R317" s="236"/>
      <c r="S317" s="236"/>
      <c r="T317" s="236"/>
      <c r="U317" s="236"/>
      <c r="V317" s="236"/>
      <c r="W317" s="236"/>
      <c r="X317" s="236"/>
      <c r="Y317" s="241">
        <f t="shared" ref="Y317:Y352" si="34">SUM(W317:X317)</f>
        <v>0</v>
      </c>
      <c r="Z317" s="236"/>
      <c r="AA317" s="236"/>
      <c r="AB317" s="236"/>
      <c r="AC317" s="236" t="s">
        <v>1125</v>
      </c>
      <c r="AD317" s="236">
        <v>0</v>
      </c>
      <c r="AE317" s="236">
        <v>0</v>
      </c>
      <c r="AF317" s="243">
        <f t="shared" si="28"/>
        <v>0</v>
      </c>
      <c r="AG317" s="236">
        <v>0</v>
      </c>
      <c r="AH317" s="236">
        <f>15+3+2+7</f>
        <v>27</v>
      </c>
      <c r="AI317" s="212">
        <f t="shared" si="29"/>
        <v>27</v>
      </c>
      <c r="AJ317" s="240">
        <f t="shared" si="26"/>
        <v>0</v>
      </c>
      <c r="AK317" s="240">
        <f t="shared" si="26"/>
        <v>27</v>
      </c>
      <c r="AL317" s="212">
        <f t="shared" si="30"/>
        <v>27</v>
      </c>
      <c r="AM317" s="236" t="s">
        <v>407</v>
      </c>
      <c r="AN317" s="236">
        <v>0</v>
      </c>
      <c r="AO317" s="236">
        <v>0</v>
      </c>
      <c r="AP317" s="236" t="s">
        <v>408</v>
      </c>
      <c r="AQ317" s="244" t="s">
        <v>409</v>
      </c>
    </row>
    <row r="318" spans="1:43" ht="30.75" customHeight="1" x14ac:dyDescent="0.15">
      <c r="A318" s="235" t="s">
        <v>415</v>
      </c>
      <c r="B318" s="235" t="s">
        <v>1576</v>
      </c>
      <c r="C318" s="235" t="s">
        <v>1577</v>
      </c>
      <c r="D318" s="236" t="s">
        <v>421</v>
      </c>
      <c r="E318" s="236" t="s">
        <v>240</v>
      </c>
      <c r="F318" s="237" t="s">
        <v>240</v>
      </c>
      <c r="G318" s="237"/>
      <c r="H318" s="237"/>
      <c r="I318" s="237"/>
      <c r="J318" s="237"/>
      <c r="K318" s="237"/>
      <c r="L318" s="237"/>
      <c r="M318" s="236" t="s">
        <v>402</v>
      </c>
      <c r="N318" s="236" t="s">
        <v>403</v>
      </c>
      <c r="O318" s="236" t="s">
        <v>404</v>
      </c>
      <c r="P318" s="236" t="s">
        <v>414</v>
      </c>
      <c r="Q318" s="236">
        <v>28</v>
      </c>
      <c r="R318" s="236"/>
      <c r="S318" s="236"/>
      <c r="T318" s="236"/>
      <c r="U318" s="236"/>
      <c r="V318" s="236"/>
      <c r="W318" s="236"/>
      <c r="X318" s="236"/>
      <c r="Y318" s="241">
        <f t="shared" si="34"/>
        <v>0</v>
      </c>
      <c r="Z318" s="236"/>
      <c r="AA318" s="236"/>
      <c r="AB318" s="236"/>
      <c r="AC318" s="236" t="s">
        <v>1125</v>
      </c>
      <c r="AD318" s="236">
        <v>0</v>
      </c>
      <c r="AE318" s="236">
        <v>0</v>
      </c>
      <c r="AF318" s="243">
        <f t="shared" si="28"/>
        <v>0</v>
      </c>
      <c r="AG318" s="236">
        <v>0</v>
      </c>
      <c r="AH318" s="236">
        <v>5</v>
      </c>
      <c r="AI318" s="212">
        <f t="shared" si="29"/>
        <v>5</v>
      </c>
      <c r="AJ318" s="240">
        <f t="shared" ref="AJ318:AK353" si="35">AD318+AG318</f>
        <v>0</v>
      </c>
      <c r="AK318" s="240">
        <f t="shared" ref="AK318:AK330" si="36">AE318+AH318</f>
        <v>5</v>
      </c>
      <c r="AL318" s="212">
        <f t="shared" si="30"/>
        <v>5</v>
      </c>
      <c r="AM318" s="236" t="s">
        <v>407</v>
      </c>
      <c r="AN318" s="236">
        <v>0</v>
      </c>
      <c r="AO318" s="236">
        <v>0</v>
      </c>
      <c r="AP318" s="236" t="s">
        <v>408</v>
      </c>
      <c r="AQ318" s="244" t="s">
        <v>409</v>
      </c>
    </row>
    <row r="319" spans="1:43" ht="30.75" customHeight="1" x14ac:dyDescent="0.15">
      <c r="A319" s="235" t="s">
        <v>415</v>
      </c>
      <c r="B319" s="235" t="s">
        <v>1576</v>
      </c>
      <c r="C319" s="235" t="s">
        <v>1577</v>
      </c>
      <c r="D319" s="236" t="s">
        <v>475</v>
      </c>
      <c r="E319" s="236" t="s">
        <v>240</v>
      </c>
      <c r="F319" s="237" t="s">
        <v>240</v>
      </c>
      <c r="G319" s="237"/>
      <c r="H319" s="237"/>
      <c r="I319" s="237"/>
      <c r="J319" s="237"/>
      <c r="K319" s="237"/>
      <c r="L319" s="237"/>
      <c r="M319" s="236" t="s">
        <v>402</v>
      </c>
      <c r="N319" s="236" t="s">
        <v>403</v>
      </c>
      <c r="O319" s="236" t="s">
        <v>404</v>
      </c>
      <c r="P319" s="236" t="s">
        <v>414</v>
      </c>
      <c r="Q319" s="236">
        <v>28</v>
      </c>
      <c r="R319" s="236"/>
      <c r="S319" s="236"/>
      <c r="T319" s="236"/>
      <c r="U319" s="236"/>
      <c r="V319" s="236"/>
      <c r="W319" s="236"/>
      <c r="X319" s="236"/>
      <c r="Y319" s="241">
        <f t="shared" si="34"/>
        <v>0</v>
      </c>
      <c r="Z319" s="236"/>
      <c r="AA319" s="236"/>
      <c r="AB319" s="236"/>
      <c r="AC319" s="236" t="s">
        <v>1125</v>
      </c>
      <c r="AD319" s="236">
        <v>0</v>
      </c>
      <c r="AE319" s="236">
        <v>0</v>
      </c>
      <c r="AF319" s="243">
        <f t="shared" si="28"/>
        <v>0</v>
      </c>
      <c r="AG319" s="236">
        <v>0</v>
      </c>
      <c r="AH319" s="236">
        <v>7</v>
      </c>
      <c r="AI319" s="212">
        <f t="shared" si="29"/>
        <v>7</v>
      </c>
      <c r="AJ319" s="240">
        <f t="shared" si="35"/>
        <v>0</v>
      </c>
      <c r="AK319" s="240">
        <f t="shared" si="36"/>
        <v>7</v>
      </c>
      <c r="AL319" s="212">
        <f t="shared" si="30"/>
        <v>7</v>
      </c>
      <c r="AM319" s="236" t="s">
        <v>407</v>
      </c>
      <c r="AN319" s="236">
        <v>0</v>
      </c>
      <c r="AO319" s="236">
        <v>0</v>
      </c>
      <c r="AP319" s="236" t="s">
        <v>408</v>
      </c>
      <c r="AQ319" s="244" t="s">
        <v>409</v>
      </c>
    </row>
    <row r="320" spans="1:43" ht="30.75" customHeight="1" x14ac:dyDescent="0.15">
      <c r="A320" s="235" t="s">
        <v>415</v>
      </c>
      <c r="B320" s="235" t="s">
        <v>1576</v>
      </c>
      <c r="C320" s="235" t="s">
        <v>1577</v>
      </c>
      <c r="D320" s="236" t="s">
        <v>464</v>
      </c>
      <c r="E320" s="236" t="s">
        <v>240</v>
      </c>
      <c r="F320" s="237" t="s">
        <v>240</v>
      </c>
      <c r="G320" s="237"/>
      <c r="H320" s="237"/>
      <c r="I320" s="237"/>
      <c r="J320" s="237"/>
      <c r="K320" s="237"/>
      <c r="L320" s="237"/>
      <c r="M320" s="236" t="s">
        <v>402</v>
      </c>
      <c r="N320" s="236" t="s">
        <v>403</v>
      </c>
      <c r="O320" s="236" t="s">
        <v>404</v>
      </c>
      <c r="P320" s="236" t="s">
        <v>414</v>
      </c>
      <c r="Q320" s="236">
        <v>28</v>
      </c>
      <c r="R320" s="236"/>
      <c r="S320" s="236"/>
      <c r="T320" s="236"/>
      <c r="U320" s="236"/>
      <c r="V320" s="236"/>
      <c r="W320" s="236"/>
      <c r="X320" s="236"/>
      <c r="Y320" s="241">
        <f t="shared" si="34"/>
        <v>0</v>
      </c>
      <c r="Z320" s="236"/>
      <c r="AA320" s="236"/>
      <c r="AB320" s="236"/>
      <c r="AC320" s="236" t="s">
        <v>1125</v>
      </c>
      <c r="AD320" s="236">
        <v>0</v>
      </c>
      <c r="AE320" s="236">
        <v>0</v>
      </c>
      <c r="AF320" s="243">
        <f t="shared" si="28"/>
        <v>0</v>
      </c>
      <c r="AG320" s="236">
        <v>0</v>
      </c>
      <c r="AH320" s="236">
        <v>6</v>
      </c>
      <c r="AI320" s="212">
        <f t="shared" si="29"/>
        <v>6</v>
      </c>
      <c r="AJ320" s="240">
        <f t="shared" si="35"/>
        <v>0</v>
      </c>
      <c r="AK320" s="240">
        <f t="shared" si="36"/>
        <v>6</v>
      </c>
      <c r="AL320" s="212">
        <f t="shared" si="30"/>
        <v>6</v>
      </c>
      <c r="AM320" s="236" t="s">
        <v>407</v>
      </c>
      <c r="AN320" s="236">
        <v>0</v>
      </c>
      <c r="AO320" s="236">
        <v>0</v>
      </c>
      <c r="AP320" s="236" t="s">
        <v>408</v>
      </c>
      <c r="AQ320" s="244" t="s">
        <v>409</v>
      </c>
    </row>
    <row r="321" spans="1:43" ht="30.75" customHeight="1" x14ac:dyDescent="0.25">
      <c r="A321" s="235" t="s">
        <v>415</v>
      </c>
      <c r="B321" s="235" t="s">
        <v>1576</v>
      </c>
      <c r="C321" s="235" t="s">
        <v>1577</v>
      </c>
      <c r="D321" s="236" t="s">
        <v>490</v>
      </c>
      <c r="E321" s="236" t="s">
        <v>1156</v>
      </c>
      <c r="F321" s="237" t="s">
        <v>240</v>
      </c>
      <c r="G321" s="237"/>
      <c r="H321" s="246" t="s">
        <v>264</v>
      </c>
      <c r="I321" s="246"/>
      <c r="J321" s="246"/>
      <c r="K321" s="246"/>
      <c r="L321" s="246"/>
      <c r="M321" s="236" t="s">
        <v>402</v>
      </c>
      <c r="N321" s="236" t="s">
        <v>403</v>
      </c>
      <c r="O321" s="236" t="s">
        <v>404</v>
      </c>
      <c r="P321" s="236" t="s">
        <v>414</v>
      </c>
      <c r="Q321" s="236">
        <v>28</v>
      </c>
      <c r="R321" s="236"/>
      <c r="S321" s="236"/>
      <c r="T321" s="236"/>
      <c r="U321" s="236"/>
      <c r="V321" s="236"/>
      <c r="W321" s="236"/>
      <c r="X321" s="236"/>
      <c r="Y321" s="241">
        <f t="shared" si="34"/>
        <v>0</v>
      </c>
      <c r="Z321" s="236"/>
      <c r="AA321" s="236"/>
      <c r="AB321" s="236"/>
      <c r="AC321" s="236" t="s">
        <v>1125</v>
      </c>
      <c r="AD321" s="236">
        <v>0</v>
      </c>
      <c r="AE321" s="236">
        <v>0</v>
      </c>
      <c r="AF321" s="243">
        <f t="shared" si="28"/>
        <v>0</v>
      </c>
      <c r="AG321" s="236">
        <v>0</v>
      </c>
      <c r="AH321" s="236">
        <v>3</v>
      </c>
      <c r="AI321" s="212">
        <f t="shared" si="29"/>
        <v>3</v>
      </c>
      <c r="AJ321" s="240">
        <f t="shared" si="35"/>
        <v>0</v>
      </c>
      <c r="AK321" s="240">
        <f t="shared" si="36"/>
        <v>3</v>
      </c>
      <c r="AL321" s="212">
        <f t="shared" si="30"/>
        <v>3</v>
      </c>
      <c r="AM321" s="236" t="s">
        <v>407</v>
      </c>
      <c r="AN321" s="236">
        <v>0</v>
      </c>
      <c r="AO321" s="236">
        <v>0</v>
      </c>
      <c r="AP321" s="236" t="s">
        <v>408</v>
      </c>
      <c r="AQ321" s="244" t="s">
        <v>409</v>
      </c>
    </row>
    <row r="322" spans="1:43" ht="30.75" customHeight="1" x14ac:dyDescent="0.25">
      <c r="A322" s="235" t="s">
        <v>415</v>
      </c>
      <c r="B322" s="235" t="s">
        <v>1576</v>
      </c>
      <c r="C322" s="235" t="s">
        <v>1577</v>
      </c>
      <c r="D322" s="236" t="s">
        <v>488</v>
      </c>
      <c r="E322" s="236" t="s">
        <v>1156</v>
      </c>
      <c r="F322" s="237" t="s">
        <v>240</v>
      </c>
      <c r="G322" s="237"/>
      <c r="H322" s="246" t="s">
        <v>264</v>
      </c>
      <c r="I322" s="246"/>
      <c r="J322" s="246"/>
      <c r="K322" s="246"/>
      <c r="L322" s="246"/>
      <c r="M322" s="236" t="s">
        <v>402</v>
      </c>
      <c r="N322" s="236" t="s">
        <v>403</v>
      </c>
      <c r="O322" s="236" t="s">
        <v>404</v>
      </c>
      <c r="P322" s="236" t="s">
        <v>414</v>
      </c>
      <c r="Q322" s="236">
        <v>28</v>
      </c>
      <c r="R322" s="236"/>
      <c r="S322" s="236"/>
      <c r="T322" s="236"/>
      <c r="U322" s="236"/>
      <c r="V322" s="236"/>
      <c r="W322" s="236"/>
      <c r="X322" s="236"/>
      <c r="Y322" s="241">
        <f t="shared" si="34"/>
        <v>0</v>
      </c>
      <c r="Z322" s="236"/>
      <c r="AA322" s="236"/>
      <c r="AB322" s="236"/>
      <c r="AC322" s="236" t="s">
        <v>1125</v>
      </c>
      <c r="AD322" s="236">
        <v>0</v>
      </c>
      <c r="AE322" s="236">
        <v>0</v>
      </c>
      <c r="AF322" s="243">
        <f t="shared" si="28"/>
        <v>0</v>
      </c>
      <c r="AG322" s="236">
        <v>0</v>
      </c>
      <c r="AH322" s="236">
        <v>10</v>
      </c>
      <c r="AI322" s="212">
        <f t="shared" si="29"/>
        <v>10</v>
      </c>
      <c r="AJ322" s="240">
        <f t="shared" si="35"/>
        <v>0</v>
      </c>
      <c r="AK322" s="240">
        <f t="shared" si="36"/>
        <v>10</v>
      </c>
      <c r="AL322" s="212">
        <f t="shared" si="30"/>
        <v>10</v>
      </c>
      <c r="AM322" s="236" t="s">
        <v>407</v>
      </c>
      <c r="AN322" s="236">
        <v>0</v>
      </c>
      <c r="AO322" s="236">
        <v>0</v>
      </c>
      <c r="AP322" s="236" t="s">
        <v>408</v>
      </c>
      <c r="AQ322" s="244" t="s">
        <v>409</v>
      </c>
    </row>
    <row r="323" spans="1:43" ht="30.75" customHeight="1" x14ac:dyDescent="0.25">
      <c r="A323" s="235" t="s">
        <v>415</v>
      </c>
      <c r="B323" s="235" t="s">
        <v>1576</v>
      </c>
      <c r="C323" s="235" t="s">
        <v>1577</v>
      </c>
      <c r="D323" s="236" t="s">
        <v>487</v>
      </c>
      <c r="E323" s="236" t="s">
        <v>1156</v>
      </c>
      <c r="F323" s="237" t="s">
        <v>240</v>
      </c>
      <c r="G323" s="237"/>
      <c r="H323" s="246" t="s">
        <v>264</v>
      </c>
      <c r="I323" s="246"/>
      <c r="J323" s="246"/>
      <c r="K323" s="246"/>
      <c r="L323" s="246"/>
      <c r="M323" s="236" t="s">
        <v>402</v>
      </c>
      <c r="N323" s="236" t="s">
        <v>403</v>
      </c>
      <c r="O323" s="236" t="s">
        <v>404</v>
      </c>
      <c r="P323" s="236" t="s">
        <v>414</v>
      </c>
      <c r="Q323" s="236">
        <v>28</v>
      </c>
      <c r="R323" s="236"/>
      <c r="S323" s="236"/>
      <c r="T323" s="236"/>
      <c r="U323" s="236"/>
      <c r="V323" s="236"/>
      <c r="W323" s="236"/>
      <c r="X323" s="236"/>
      <c r="Y323" s="241">
        <f t="shared" si="34"/>
        <v>0</v>
      </c>
      <c r="Z323" s="236"/>
      <c r="AA323" s="236"/>
      <c r="AB323" s="236"/>
      <c r="AC323" s="236" t="s">
        <v>1125</v>
      </c>
      <c r="AD323" s="236">
        <v>0</v>
      </c>
      <c r="AE323" s="236">
        <v>0</v>
      </c>
      <c r="AF323" s="243">
        <f t="shared" si="28"/>
        <v>0</v>
      </c>
      <c r="AG323" s="236">
        <v>0</v>
      </c>
      <c r="AH323" s="236">
        <v>16</v>
      </c>
      <c r="AI323" s="212">
        <f t="shared" si="29"/>
        <v>16</v>
      </c>
      <c r="AJ323" s="240">
        <f t="shared" si="35"/>
        <v>0</v>
      </c>
      <c r="AK323" s="240">
        <f t="shared" si="36"/>
        <v>16</v>
      </c>
      <c r="AL323" s="212">
        <f t="shared" si="30"/>
        <v>16</v>
      </c>
      <c r="AM323" s="236" t="s">
        <v>407</v>
      </c>
      <c r="AN323" s="236">
        <v>0</v>
      </c>
      <c r="AO323" s="236">
        <v>0</v>
      </c>
      <c r="AP323" s="236" t="s">
        <v>408</v>
      </c>
      <c r="AQ323" s="244" t="s">
        <v>409</v>
      </c>
    </row>
    <row r="324" spans="1:43" ht="30.75" customHeight="1" x14ac:dyDescent="0.25">
      <c r="A324" s="235" t="s">
        <v>415</v>
      </c>
      <c r="B324" s="235" t="s">
        <v>1576</v>
      </c>
      <c r="C324" s="235" t="s">
        <v>1577</v>
      </c>
      <c r="D324" s="236" t="s">
        <v>486</v>
      </c>
      <c r="E324" s="236" t="s">
        <v>1156</v>
      </c>
      <c r="F324" s="237" t="s">
        <v>240</v>
      </c>
      <c r="G324" s="237"/>
      <c r="H324" s="246" t="s">
        <v>264</v>
      </c>
      <c r="I324" s="246"/>
      <c r="J324" s="246"/>
      <c r="K324" s="246"/>
      <c r="L324" s="246"/>
      <c r="M324" s="236" t="s">
        <v>402</v>
      </c>
      <c r="N324" s="236" t="s">
        <v>403</v>
      </c>
      <c r="O324" s="236" t="s">
        <v>404</v>
      </c>
      <c r="P324" s="236" t="s">
        <v>414</v>
      </c>
      <c r="Q324" s="236">
        <v>28</v>
      </c>
      <c r="R324" s="236"/>
      <c r="S324" s="236"/>
      <c r="T324" s="236"/>
      <c r="U324" s="236"/>
      <c r="V324" s="236"/>
      <c r="W324" s="236"/>
      <c r="X324" s="236"/>
      <c r="Y324" s="241">
        <f t="shared" si="34"/>
        <v>0</v>
      </c>
      <c r="Z324" s="236"/>
      <c r="AA324" s="236"/>
      <c r="AB324" s="236"/>
      <c r="AC324" s="236" t="s">
        <v>1125</v>
      </c>
      <c r="AD324" s="236">
        <v>0</v>
      </c>
      <c r="AE324" s="236">
        <v>0</v>
      </c>
      <c r="AF324" s="243">
        <f t="shared" si="28"/>
        <v>0</v>
      </c>
      <c r="AG324" s="236">
        <v>0</v>
      </c>
      <c r="AH324" s="236">
        <v>0</v>
      </c>
      <c r="AI324" s="212">
        <f t="shared" si="29"/>
        <v>0</v>
      </c>
      <c r="AJ324" s="240">
        <f t="shared" si="35"/>
        <v>0</v>
      </c>
      <c r="AK324" s="240">
        <f t="shared" si="36"/>
        <v>0</v>
      </c>
      <c r="AL324" s="212">
        <f t="shared" si="30"/>
        <v>0</v>
      </c>
      <c r="AM324" s="236" t="s">
        <v>407</v>
      </c>
      <c r="AN324" s="236">
        <v>0</v>
      </c>
      <c r="AO324" s="236">
        <v>0</v>
      </c>
      <c r="AP324" s="236" t="s">
        <v>408</v>
      </c>
      <c r="AQ324" s="244" t="s">
        <v>409</v>
      </c>
    </row>
    <row r="325" spans="1:43" ht="30.75" customHeight="1" x14ac:dyDescent="0.25">
      <c r="A325" s="235" t="s">
        <v>415</v>
      </c>
      <c r="B325" s="235" t="s">
        <v>1576</v>
      </c>
      <c r="C325" s="235" t="s">
        <v>1577</v>
      </c>
      <c r="D325" s="236" t="s">
        <v>1583</v>
      </c>
      <c r="E325" s="236" t="s">
        <v>1156</v>
      </c>
      <c r="F325" s="237" t="s">
        <v>240</v>
      </c>
      <c r="G325" s="237"/>
      <c r="H325" s="246" t="s">
        <v>264</v>
      </c>
      <c r="I325" s="246"/>
      <c r="J325" s="246"/>
      <c r="K325" s="246"/>
      <c r="L325" s="246"/>
      <c r="M325" s="236" t="s">
        <v>402</v>
      </c>
      <c r="N325" s="236" t="s">
        <v>403</v>
      </c>
      <c r="O325" s="236" t="s">
        <v>404</v>
      </c>
      <c r="P325" s="236" t="s">
        <v>414</v>
      </c>
      <c r="Q325" s="236">
        <v>28</v>
      </c>
      <c r="R325" s="236"/>
      <c r="S325" s="236"/>
      <c r="T325" s="236"/>
      <c r="U325" s="236"/>
      <c r="V325" s="236"/>
      <c r="W325" s="236"/>
      <c r="X325" s="236"/>
      <c r="Y325" s="241">
        <f t="shared" si="34"/>
        <v>0</v>
      </c>
      <c r="Z325" s="236"/>
      <c r="AA325" s="236"/>
      <c r="AB325" s="236"/>
      <c r="AC325" s="236" t="s">
        <v>1125</v>
      </c>
      <c r="AD325" s="236">
        <v>0</v>
      </c>
      <c r="AE325" s="236">
        <v>0</v>
      </c>
      <c r="AF325" s="243">
        <f t="shared" si="28"/>
        <v>0</v>
      </c>
      <c r="AG325" s="236">
        <v>0</v>
      </c>
      <c r="AH325" s="236">
        <v>6</v>
      </c>
      <c r="AI325" s="212">
        <f t="shared" si="29"/>
        <v>6</v>
      </c>
      <c r="AJ325" s="240">
        <f t="shared" si="35"/>
        <v>0</v>
      </c>
      <c r="AK325" s="240">
        <f t="shared" si="36"/>
        <v>6</v>
      </c>
      <c r="AL325" s="212">
        <f t="shared" si="30"/>
        <v>6</v>
      </c>
      <c r="AM325" s="236" t="s">
        <v>407</v>
      </c>
      <c r="AN325" s="236">
        <v>0</v>
      </c>
      <c r="AO325" s="236">
        <v>0</v>
      </c>
      <c r="AP325" s="236" t="s">
        <v>408</v>
      </c>
      <c r="AQ325" s="244" t="s">
        <v>409</v>
      </c>
    </row>
    <row r="326" spans="1:43" ht="30.75" customHeight="1" x14ac:dyDescent="0.15">
      <c r="A326" s="235" t="s">
        <v>415</v>
      </c>
      <c r="B326" s="235" t="s">
        <v>1576</v>
      </c>
      <c r="C326" s="235" t="s">
        <v>1577</v>
      </c>
      <c r="D326" s="236" t="s">
        <v>476</v>
      </c>
      <c r="E326" s="236" t="s">
        <v>240</v>
      </c>
      <c r="F326" s="237" t="s">
        <v>240</v>
      </c>
      <c r="G326" s="237"/>
      <c r="H326" s="237"/>
      <c r="I326" s="237"/>
      <c r="J326" s="237"/>
      <c r="K326" s="237"/>
      <c r="L326" s="237"/>
      <c r="M326" s="236" t="s">
        <v>402</v>
      </c>
      <c r="N326" s="236" t="s">
        <v>403</v>
      </c>
      <c r="O326" s="236" t="s">
        <v>404</v>
      </c>
      <c r="P326" s="236" t="s">
        <v>414</v>
      </c>
      <c r="Q326" s="236">
        <v>28</v>
      </c>
      <c r="R326" s="236"/>
      <c r="S326" s="236"/>
      <c r="T326" s="236"/>
      <c r="U326" s="236"/>
      <c r="V326" s="236"/>
      <c r="W326" s="236"/>
      <c r="X326" s="236"/>
      <c r="Y326" s="241">
        <f t="shared" si="34"/>
        <v>0</v>
      </c>
      <c r="Z326" s="236"/>
      <c r="AA326" s="236"/>
      <c r="AB326" s="236"/>
      <c r="AC326" s="236" t="s">
        <v>1125</v>
      </c>
      <c r="AD326" s="236">
        <v>0</v>
      </c>
      <c r="AE326" s="236">
        <v>0</v>
      </c>
      <c r="AF326" s="243">
        <f t="shared" si="28"/>
        <v>0</v>
      </c>
      <c r="AG326" s="236">
        <v>0</v>
      </c>
      <c r="AH326" s="236">
        <v>2</v>
      </c>
      <c r="AI326" s="212">
        <f t="shared" si="29"/>
        <v>2</v>
      </c>
      <c r="AJ326" s="240">
        <f t="shared" si="35"/>
        <v>0</v>
      </c>
      <c r="AK326" s="240">
        <f t="shared" si="36"/>
        <v>2</v>
      </c>
      <c r="AL326" s="212">
        <f t="shared" si="30"/>
        <v>2</v>
      </c>
      <c r="AM326" s="236" t="s">
        <v>407</v>
      </c>
      <c r="AN326" s="236">
        <v>0</v>
      </c>
      <c r="AO326" s="236">
        <v>0</v>
      </c>
      <c r="AP326" s="236" t="s">
        <v>408</v>
      </c>
      <c r="AQ326" s="244" t="s">
        <v>409</v>
      </c>
    </row>
    <row r="327" spans="1:43" ht="30.75" customHeight="1" x14ac:dyDescent="0.15">
      <c r="A327" s="235" t="s">
        <v>415</v>
      </c>
      <c r="B327" s="235" t="s">
        <v>1576</v>
      </c>
      <c r="C327" s="235" t="s">
        <v>1577</v>
      </c>
      <c r="D327" s="236" t="s">
        <v>1584</v>
      </c>
      <c r="E327" s="236" t="s">
        <v>240</v>
      </c>
      <c r="F327" s="237" t="s">
        <v>240</v>
      </c>
      <c r="G327" s="237"/>
      <c r="H327" s="237"/>
      <c r="I327" s="237"/>
      <c r="J327" s="237"/>
      <c r="K327" s="237"/>
      <c r="L327" s="237"/>
      <c r="M327" s="236" t="s">
        <v>402</v>
      </c>
      <c r="N327" s="236" t="s">
        <v>403</v>
      </c>
      <c r="O327" s="236" t="s">
        <v>404</v>
      </c>
      <c r="P327" s="236" t="s">
        <v>414</v>
      </c>
      <c r="Q327" s="236">
        <v>28</v>
      </c>
      <c r="R327" s="236"/>
      <c r="S327" s="236"/>
      <c r="T327" s="236"/>
      <c r="U327" s="236"/>
      <c r="V327" s="236"/>
      <c r="W327" s="236"/>
      <c r="X327" s="236"/>
      <c r="Y327" s="241">
        <f t="shared" si="34"/>
        <v>0</v>
      </c>
      <c r="Z327" s="236"/>
      <c r="AA327" s="236"/>
      <c r="AB327" s="236"/>
      <c r="AC327" s="236" t="s">
        <v>1125</v>
      </c>
      <c r="AD327" s="236">
        <v>0</v>
      </c>
      <c r="AE327" s="236">
        <v>0</v>
      </c>
      <c r="AF327" s="243">
        <f t="shared" si="28"/>
        <v>0</v>
      </c>
      <c r="AG327" s="236">
        <v>0</v>
      </c>
      <c r="AH327" s="236">
        <v>2</v>
      </c>
      <c r="AI327" s="212">
        <f t="shared" si="29"/>
        <v>2</v>
      </c>
      <c r="AJ327" s="240">
        <f t="shared" si="35"/>
        <v>0</v>
      </c>
      <c r="AK327" s="240">
        <f t="shared" si="36"/>
        <v>2</v>
      </c>
      <c r="AL327" s="212">
        <f t="shared" si="30"/>
        <v>2</v>
      </c>
      <c r="AM327" s="236" t="s">
        <v>407</v>
      </c>
      <c r="AN327" s="236">
        <v>0</v>
      </c>
      <c r="AO327" s="236">
        <v>0</v>
      </c>
      <c r="AP327" s="236" t="s">
        <v>408</v>
      </c>
      <c r="AQ327" s="244" t="s">
        <v>409</v>
      </c>
    </row>
    <row r="328" spans="1:43" ht="30.75" customHeight="1" x14ac:dyDescent="0.15">
      <c r="A328" s="235" t="s">
        <v>1121</v>
      </c>
      <c r="B328" s="235" t="s">
        <v>1576</v>
      </c>
      <c r="C328" s="235" t="s">
        <v>1585</v>
      </c>
      <c r="D328" s="236" t="s">
        <v>1404</v>
      </c>
      <c r="E328" s="236" t="s">
        <v>240</v>
      </c>
      <c r="F328" s="237" t="s">
        <v>240</v>
      </c>
      <c r="G328" s="237"/>
      <c r="H328" s="237"/>
      <c r="I328" s="237"/>
      <c r="J328" s="237"/>
      <c r="K328" s="237"/>
      <c r="L328" s="237" t="s">
        <v>318</v>
      </c>
      <c r="M328" s="236" t="s">
        <v>402</v>
      </c>
      <c r="N328" s="236" t="s">
        <v>494</v>
      </c>
      <c r="O328" s="236" t="s">
        <v>404</v>
      </c>
      <c r="P328" s="236" t="s">
        <v>495</v>
      </c>
      <c r="Q328" s="236">
        <v>1</v>
      </c>
      <c r="R328" s="236" t="s">
        <v>1586</v>
      </c>
      <c r="S328" s="236" t="s">
        <v>497</v>
      </c>
      <c r="T328" s="236" t="s">
        <v>498</v>
      </c>
      <c r="U328" s="236" t="s">
        <v>670</v>
      </c>
      <c r="V328" s="236" t="s">
        <v>748</v>
      </c>
      <c r="W328" s="236">
        <v>0</v>
      </c>
      <c r="X328" s="236">
        <v>5000</v>
      </c>
      <c r="Y328" s="241">
        <f t="shared" si="34"/>
        <v>5000</v>
      </c>
      <c r="Z328" s="236" t="s">
        <v>407</v>
      </c>
      <c r="AA328" s="236">
        <v>0</v>
      </c>
      <c r="AB328" s="236">
        <v>0</v>
      </c>
      <c r="AC328" s="236"/>
      <c r="AD328" s="236">
        <v>0</v>
      </c>
      <c r="AE328" s="236">
        <v>0</v>
      </c>
      <c r="AF328" s="243">
        <f t="shared" si="28"/>
        <v>0</v>
      </c>
      <c r="AG328" s="236">
        <v>0</v>
      </c>
      <c r="AH328" s="236">
        <v>0</v>
      </c>
      <c r="AI328" s="212">
        <f t="shared" si="29"/>
        <v>0</v>
      </c>
      <c r="AJ328" s="240">
        <f t="shared" si="35"/>
        <v>0</v>
      </c>
      <c r="AK328" s="240">
        <f t="shared" si="36"/>
        <v>0</v>
      </c>
      <c r="AL328" s="212">
        <f t="shared" si="30"/>
        <v>0</v>
      </c>
      <c r="AM328" s="236" t="s">
        <v>407</v>
      </c>
      <c r="AN328" s="236">
        <v>0</v>
      </c>
      <c r="AO328" s="236">
        <v>0</v>
      </c>
      <c r="AP328" s="236" t="s">
        <v>501</v>
      </c>
      <c r="AQ328" s="249" t="s">
        <v>502</v>
      </c>
    </row>
    <row r="329" spans="1:43" ht="30.75" customHeight="1" x14ac:dyDescent="0.15">
      <c r="A329" s="235" t="s">
        <v>1121</v>
      </c>
      <c r="B329" s="235" t="s">
        <v>1576</v>
      </c>
      <c r="C329" s="235" t="s">
        <v>1587</v>
      </c>
      <c r="D329" s="236" t="s">
        <v>1274</v>
      </c>
      <c r="E329" s="236" t="s">
        <v>240</v>
      </c>
      <c r="F329" s="237" t="s">
        <v>240</v>
      </c>
      <c r="G329" s="237"/>
      <c r="H329" s="237"/>
      <c r="I329" s="237"/>
      <c r="J329" s="237"/>
      <c r="K329" s="237"/>
      <c r="L329" s="237" t="s">
        <v>318</v>
      </c>
      <c r="M329" s="236" t="s">
        <v>402</v>
      </c>
      <c r="N329" s="236" t="s">
        <v>494</v>
      </c>
      <c r="O329" s="236" t="s">
        <v>404</v>
      </c>
      <c r="P329" s="236" t="s">
        <v>495</v>
      </c>
      <c r="Q329" s="236">
        <v>1</v>
      </c>
      <c r="R329" s="236" t="s">
        <v>1588</v>
      </c>
      <c r="S329" s="236" t="s">
        <v>497</v>
      </c>
      <c r="T329" s="236" t="s">
        <v>498</v>
      </c>
      <c r="U329" s="236" t="s">
        <v>670</v>
      </c>
      <c r="V329" s="236" t="s">
        <v>748</v>
      </c>
      <c r="W329" s="236">
        <v>0</v>
      </c>
      <c r="X329" s="236">
        <v>220</v>
      </c>
      <c r="Y329" s="241">
        <f t="shared" si="34"/>
        <v>220</v>
      </c>
      <c r="Z329" s="236" t="s">
        <v>407</v>
      </c>
      <c r="AA329" s="236">
        <v>0</v>
      </c>
      <c r="AB329" s="236">
        <v>0</v>
      </c>
      <c r="AC329" s="236"/>
      <c r="AD329" s="236">
        <v>0</v>
      </c>
      <c r="AE329" s="236">
        <v>0</v>
      </c>
      <c r="AF329" s="243">
        <f t="shared" ref="AF329:AF353" si="37">SUM(AD329:AE329)</f>
        <v>0</v>
      </c>
      <c r="AG329" s="236">
        <v>0</v>
      </c>
      <c r="AH329" s="236">
        <v>0</v>
      </c>
      <c r="AI329" s="212">
        <f t="shared" ref="AI329:AI353" si="38">SUM(AG329:AH329)</f>
        <v>0</v>
      </c>
      <c r="AJ329" s="240">
        <f t="shared" si="35"/>
        <v>0</v>
      </c>
      <c r="AK329" s="240">
        <f t="shared" si="36"/>
        <v>0</v>
      </c>
      <c r="AL329" s="212">
        <f t="shared" ref="AL329:AL392" si="39">AJ329+AK329</f>
        <v>0</v>
      </c>
      <c r="AM329" s="236" t="s">
        <v>407</v>
      </c>
      <c r="AN329" s="236">
        <v>0</v>
      </c>
      <c r="AO329" s="236">
        <v>0</v>
      </c>
      <c r="AP329" s="236" t="s">
        <v>501</v>
      </c>
      <c r="AQ329" s="249" t="s">
        <v>502</v>
      </c>
    </row>
    <row r="330" spans="1:43" ht="30.75" customHeight="1" x14ac:dyDescent="0.25">
      <c r="A330" s="235" t="s">
        <v>1121</v>
      </c>
      <c r="B330" s="235" t="s">
        <v>1576</v>
      </c>
      <c r="C330" s="235" t="s">
        <v>1589</v>
      </c>
      <c r="D330" s="236" t="s">
        <v>1590</v>
      </c>
      <c r="E330" s="236" t="s">
        <v>1156</v>
      </c>
      <c r="F330" s="237" t="s">
        <v>240</v>
      </c>
      <c r="G330" s="237"/>
      <c r="H330" s="246" t="s">
        <v>264</v>
      </c>
      <c r="I330" s="246"/>
      <c r="J330" s="246"/>
      <c r="K330" s="246"/>
      <c r="L330" s="237" t="s">
        <v>318</v>
      </c>
      <c r="M330" s="236" t="s">
        <v>402</v>
      </c>
      <c r="N330" s="236" t="s">
        <v>494</v>
      </c>
      <c r="O330" s="236" t="s">
        <v>404</v>
      </c>
      <c r="P330" s="236" t="s">
        <v>495</v>
      </c>
      <c r="Q330" s="236">
        <v>2</v>
      </c>
      <c r="R330" s="236" t="s">
        <v>1591</v>
      </c>
      <c r="S330" s="236" t="s">
        <v>497</v>
      </c>
      <c r="T330" s="236" t="s">
        <v>573</v>
      </c>
      <c r="U330" s="236" t="s">
        <v>582</v>
      </c>
      <c r="V330" s="236" t="s">
        <v>582</v>
      </c>
      <c r="W330" s="236">
        <v>0</v>
      </c>
      <c r="X330" s="236">
        <v>90</v>
      </c>
      <c r="Y330" s="241">
        <f>SUM(W330:X330)</f>
        <v>90</v>
      </c>
      <c r="Z330" s="236" t="s">
        <v>407</v>
      </c>
      <c r="AA330" s="236">
        <v>0</v>
      </c>
      <c r="AB330" s="236">
        <v>0</v>
      </c>
      <c r="AC330" s="236"/>
      <c r="AD330" s="236">
        <v>0</v>
      </c>
      <c r="AE330" s="236">
        <v>0</v>
      </c>
      <c r="AF330" s="243">
        <f t="shared" si="37"/>
        <v>0</v>
      </c>
      <c r="AG330" s="236">
        <v>0</v>
      </c>
      <c r="AH330" s="236">
        <v>0</v>
      </c>
      <c r="AI330" s="212">
        <f t="shared" si="38"/>
        <v>0</v>
      </c>
      <c r="AJ330" s="240">
        <f t="shared" si="35"/>
        <v>0</v>
      </c>
      <c r="AK330" s="240">
        <f t="shared" si="36"/>
        <v>0</v>
      </c>
      <c r="AL330" s="212">
        <f t="shared" si="39"/>
        <v>0</v>
      </c>
      <c r="AM330" s="236" t="s">
        <v>407</v>
      </c>
      <c r="AN330" s="236">
        <v>0</v>
      </c>
      <c r="AO330" s="236">
        <v>0</v>
      </c>
      <c r="AP330" s="236" t="s">
        <v>501</v>
      </c>
      <c r="AQ330" s="249" t="s">
        <v>502</v>
      </c>
    </row>
    <row r="331" spans="1:43" ht="30.75" customHeight="1" x14ac:dyDescent="0.15">
      <c r="A331" s="235" t="s">
        <v>1121</v>
      </c>
      <c r="B331" s="235" t="s">
        <v>399</v>
      </c>
      <c r="C331" s="235" t="s">
        <v>1592</v>
      </c>
      <c r="D331" s="236" t="s">
        <v>1593</v>
      </c>
      <c r="E331" s="236" t="s">
        <v>249</v>
      </c>
      <c r="F331" s="236"/>
      <c r="G331" s="236" t="s">
        <v>249</v>
      </c>
      <c r="H331" s="236"/>
      <c r="I331" s="236"/>
      <c r="J331" s="236"/>
      <c r="K331" s="236" t="s">
        <v>314</v>
      </c>
      <c r="L331" s="236"/>
      <c r="M331" s="236" t="s">
        <v>506</v>
      </c>
      <c r="N331" s="236" t="s">
        <v>494</v>
      </c>
      <c r="O331" s="236" t="s">
        <v>404</v>
      </c>
      <c r="P331" s="236" t="s">
        <v>495</v>
      </c>
      <c r="Q331" s="236">
        <v>4</v>
      </c>
      <c r="R331" s="236" t="s">
        <v>551</v>
      </c>
      <c r="S331" s="236" t="s">
        <v>497</v>
      </c>
      <c r="T331" s="236" t="s">
        <v>508</v>
      </c>
      <c r="U331" s="236" t="s">
        <v>509</v>
      </c>
      <c r="V331" s="236" t="s">
        <v>552</v>
      </c>
      <c r="W331" s="236">
        <v>1940</v>
      </c>
      <c r="X331" s="236">
        <v>375</v>
      </c>
      <c r="Y331" s="241">
        <f t="shared" si="34"/>
        <v>2315</v>
      </c>
      <c r="Z331" s="236" t="s">
        <v>407</v>
      </c>
      <c r="AA331" s="236">
        <v>0</v>
      </c>
      <c r="AB331" s="236">
        <v>0</v>
      </c>
      <c r="AC331" s="236"/>
      <c r="AD331" s="236">
        <v>0</v>
      </c>
      <c r="AE331" s="236">
        <v>0</v>
      </c>
      <c r="AF331" s="243">
        <f t="shared" si="37"/>
        <v>0</v>
      </c>
      <c r="AG331" s="236">
        <v>0</v>
      </c>
      <c r="AH331" s="236">
        <v>0</v>
      </c>
      <c r="AI331" s="212">
        <f t="shared" si="38"/>
        <v>0</v>
      </c>
      <c r="AJ331" s="240">
        <f t="shared" si="35"/>
        <v>0</v>
      </c>
      <c r="AK331" s="240">
        <f t="shared" si="35"/>
        <v>0</v>
      </c>
      <c r="AL331" s="212">
        <f t="shared" si="39"/>
        <v>0</v>
      </c>
      <c r="AM331" s="236" t="s">
        <v>407</v>
      </c>
      <c r="AN331" s="236">
        <v>0</v>
      </c>
      <c r="AO331" s="236">
        <v>0</v>
      </c>
      <c r="AP331" s="236" t="s">
        <v>511</v>
      </c>
      <c r="AQ331" s="249" t="s">
        <v>512</v>
      </c>
    </row>
    <row r="332" spans="1:43" ht="30.75" customHeight="1" x14ac:dyDescent="0.15">
      <c r="A332" s="235" t="s">
        <v>1594</v>
      </c>
      <c r="B332" s="235" t="s">
        <v>399</v>
      </c>
      <c r="C332" s="235" t="s">
        <v>1595</v>
      </c>
      <c r="D332" s="236" t="s">
        <v>533</v>
      </c>
      <c r="E332" s="236" t="s">
        <v>1596</v>
      </c>
      <c r="F332" s="237" t="s">
        <v>240</v>
      </c>
      <c r="G332" s="237"/>
      <c r="H332" s="237"/>
      <c r="I332" s="237" t="s">
        <v>274</v>
      </c>
      <c r="J332" s="237"/>
      <c r="K332" s="237"/>
      <c r="L332" s="237" t="s">
        <v>318</v>
      </c>
      <c r="M332" s="236" t="s">
        <v>402</v>
      </c>
      <c r="N332" s="236" t="s">
        <v>494</v>
      </c>
      <c r="O332" s="236" t="s">
        <v>404</v>
      </c>
      <c r="P332" s="236" t="s">
        <v>495</v>
      </c>
      <c r="Q332" s="236">
        <v>1</v>
      </c>
      <c r="R332" s="236" t="s">
        <v>1597</v>
      </c>
      <c r="S332" s="236" t="s">
        <v>497</v>
      </c>
      <c r="T332" s="236" t="s">
        <v>605</v>
      </c>
      <c r="U332" s="236" t="s">
        <v>643</v>
      </c>
      <c r="V332" s="236" t="s">
        <v>709</v>
      </c>
      <c r="W332" s="236">
        <v>0</v>
      </c>
      <c r="X332" s="236">
        <v>250</v>
      </c>
      <c r="Y332" s="241">
        <f t="shared" si="34"/>
        <v>250</v>
      </c>
      <c r="Z332" s="236" t="s">
        <v>407</v>
      </c>
      <c r="AA332" s="236">
        <v>0</v>
      </c>
      <c r="AB332" s="236">
        <v>0</v>
      </c>
      <c r="AC332" s="236"/>
      <c r="AD332" s="236">
        <v>0</v>
      </c>
      <c r="AE332" s="236">
        <v>0</v>
      </c>
      <c r="AF332" s="243">
        <f t="shared" si="37"/>
        <v>0</v>
      </c>
      <c r="AG332" s="236">
        <v>0</v>
      </c>
      <c r="AH332" s="236">
        <v>0</v>
      </c>
      <c r="AI332" s="212">
        <f t="shared" si="38"/>
        <v>0</v>
      </c>
      <c r="AJ332" s="240">
        <f t="shared" si="35"/>
        <v>0</v>
      </c>
      <c r="AK332" s="240">
        <f t="shared" si="35"/>
        <v>0</v>
      </c>
      <c r="AL332" s="212">
        <f t="shared" si="39"/>
        <v>0</v>
      </c>
      <c r="AM332" s="236" t="s">
        <v>407</v>
      </c>
      <c r="AN332" s="236">
        <v>0</v>
      </c>
      <c r="AO332" s="236">
        <v>0</v>
      </c>
      <c r="AP332" s="236" t="s">
        <v>501</v>
      </c>
      <c r="AQ332" s="249" t="s">
        <v>502</v>
      </c>
    </row>
    <row r="333" spans="1:43" ht="30.75" customHeight="1" x14ac:dyDescent="0.15">
      <c r="A333" s="235" t="s">
        <v>1594</v>
      </c>
      <c r="B333" s="235" t="s">
        <v>399</v>
      </c>
      <c r="C333" s="235" t="s">
        <v>1598</v>
      </c>
      <c r="D333" s="236" t="s">
        <v>1599</v>
      </c>
      <c r="E333" s="236" t="s">
        <v>1596</v>
      </c>
      <c r="F333" s="237" t="s">
        <v>240</v>
      </c>
      <c r="G333" s="237"/>
      <c r="H333" s="237"/>
      <c r="I333" s="237" t="s">
        <v>274</v>
      </c>
      <c r="J333" s="237"/>
      <c r="K333" s="237"/>
      <c r="L333" s="237" t="s">
        <v>318</v>
      </c>
      <c r="M333" s="236" t="s">
        <v>402</v>
      </c>
      <c r="N333" s="236" t="s">
        <v>494</v>
      </c>
      <c r="O333" s="236" t="s">
        <v>404</v>
      </c>
      <c r="P333" s="236" t="s">
        <v>495</v>
      </c>
      <c r="Q333" s="236">
        <v>1</v>
      </c>
      <c r="R333" s="236" t="s">
        <v>1600</v>
      </c>
      <c r="S333" s="236" t="s">
        <v>497</v>
      </c>
      <c r="T333" s="236" t="s">
        <v>625</v>
      </c>
      <c r="U333" s="236" t="s">
        <v>625</v>
      </c>
      <c r="V333" s="236" t="s">
        <v>905</v>
      </c>
      <c r="W333" s="236">
        <v>0</v>
      </c>
      <c r="X333" s="236">
        <v>470</v>
      </c>
      <c r="Y333" s="241">
        <f t="shared" si="34"/>
        <v>470</v>
      </c>
      <c r="Z333" s="236" t="s">
        <v>407</v>
      </c>
      <c r="AA333" s="236">
        <v>0</v>
      </c>
      <c r="AB333" s="236">
        <v>0</v>
      </c>
      <c r="AC333" s="236"/>
      <c r="AD333" s="236">
        <v>0</v>
      </c>
      <c r="AE333" s="236">
        <v>0</v>
      </c>
      <c r="AF333" s="243">
        <f t="shared" si="37"/>
        <v>0</v>
      </c>
      <c r="AG333" s="236">
        <v>0</v>
      </c>
      <c r="AH333" s="236">
        <v>0</v>
      </c>
      <c r="AI333" s="212">
        <f t="shared" si="38"/>
        <v>0</v>
      </c>
      <c r="AJ333" s="240">
        <f t="shared" si="35"/>
        <v>0</v>
      </c>
      <c r="AK333" s="240">
        <f t="shared" si="35"/>
        <v>0</v>
      </c>
      <c r="AL333" s="212">
        <f t="shared" si="39"/>
        <v>0</v>
      </c>
      <c r="AM333" s="236" t="s">
        <v>407</v>
      </c>
      <c r="AN333" s="236">
        <v>0</v>
      </c>
      <c r="AO333" s="236">
        <v>0</v>
      </c>
      <c r="AP333" s="236" t="s">
        <v>501</v>
      </c>
      <c r="AQ333" s="249" t="s">
        <v>502</v>
      </c>
    </row>
    <row r="334" spans="1:43" ht="30.75" customHeight="1" x14ac:dyDescent="0.15">
      <c r="A334" s="235" t="s">
        <v>1594</v>
      </c>
      <c r="B334" s="235" t="s">
        <v>399</v>
      </c>
      <c r="C334" s="235" t="s">
        <v>1601</v>
      </c>
      <c r="D334" s="236" t="s">
        <v>1599</v>
      </c>
      <c r="E334" s="236" t="s">
        <v>1596</v>
      </c>
      <c r="F334" s="237" t="s">
        <v>240</v>
      </c>
      <c r="G334" s="237"/>
      <c r="H334" s="237"/>
      <c r="I334" s="237" t="s">
        <v>274</v>
      </c>
      <c r="J334" s="237"/>
      <c r="K334" s="236" t="s">
        <v>314</v>
      </c>
      <c r="L334" s="237"/>
      <c r="M334" s="236" t="s">
        <v>402</v>
      </c>
      <c r="N334" s="236" t="s">
        <v>494</v>
      </c>
      <c r="O334" s="236" t="s">
        <v>404</v>
      </c>
      <c r="P334" s="236" t="s">
        <v>495</v>
      </c>
      <c r="Q334" s="236">
        <v>1</v>
      </c>
      <c r="R334" s="236" t="s">
        <v>1602</v>
      </c>
      <c r="S334" s="236" t="s">
        <v>497</v>
      </c>
      <c r="T334" s="236" t="s">
        <v>508</v>
      </c>
      <c r="U334" s="236" t="s">
        <v>509</v>
      </c>
      <c r="V334" s="236" t="s">
        <v>552</v>
      </c>
      <c r="W334" s="236">
        <v>0</v>
      </c>
      <c r="X334" s="236">
        <v>470</v>
      </c>
      <c r="Y334" s="241">
        <f t="shared" si="34"/>
        <v>470</v>
      </c>
      <c r="Z334" s="236" t="s">
        <v>407</v>
      </c>
      <c r="AA334" s="236">
        <v>0</v>
      </c>
      <c r="AB334" s="236">
        <v>0</v>
      </c>
      <c r="AC334" s="236"/>
      <c r="AD334" s="236">
        <v>0</v>
      </c>
      <c r="AE334" s="236">
        <v>0</v>
      </c>
      <c r="AF334" s="243">
        <f t="shared" si="37"/>
        <v>0</v>
      </c>
      <c r="AG334" s="236">
        <v>0</v>
      </c>
      <c r="AH334" s="236">
        <v>0</v>
      </c>
      <c r="AI334" s="212">
        <f t="shared" si="38"/>
        <v>0</v>
      </c>
      <c r="AJ334" s="240">
        <f t="shared" si="35"/>
        <v>0</v>
      </c>
      <c r="AK334" s="240">
        <f t="shared" si="35"/>
        <v>0</v>
      </c>
      <c r="AL334" s="212">
        <f t="shared" si="39"/>
        <v>0</v>
      </c>
      <c r="AM334" s="236" t="s">
        <v>407</v>
      </c>
      <c r="AN334" s="236">
        <v>0</v>
      </c>
      <c r="AO334" s="236">
        <v>0</v>
      </c>
      <c r="AP334" s="236" t="s">
        <v>501</v>
      </c>
      <c r="AQ334" s="249" t="s">
        <v>502</v>
      </c>
    </row>
    <row r="335" spans="1:43" ht="30.75" customHeight="1" x14ac:dyDescent="0.15">
      <c r="A335" s="235" t="s">
        <v>1594</v>
      </c>
      <c r="B335" s="235" t="s">
        <v>399</v>
      </c>
      <c r="C335" s="235" t="s">
        <v>1603</v>
      </c>
      <c r="D335" s="236" t="s">
        <v>557</v>
      </c>
      <c r="E335" s="236" t="s">
        <v>1596</v>
      </c>
      <c r="F335" s="237" t="s">
        <v>240</v>
      </c>
      <c r="G335" s="237"/>
      <c r="H335" s="237"/>
      <c r="I335" s="237" t="s">
        <v>274</v>
      </c>
      <c r="J335" s="237"/>
      <c r="K335" s="237"/>
      <c r="L335" s="237" t="s">
        <v>318</v>
      </c>
      <c r="M335" s="236" t="s">
        <v>402</v>
      </c>
      <c r="N335" s="236" t="s">
        <v>494</v>
      </c>
      <c r="O335" s="236" t="s">
        <v>404</v>
      </c>
      <c r="P335" s="236" t="s">
        <v>495</v>
      </c>
      <c r="Q335" s="236">
        <v>1</v>
      </c>
      <c r="R335" s="236" t="s">
        <v>1602</v>
      </c>
      <c r="S335" s="236" t="s">
        <v>497</v>
      </c>
      <c r="T335" s="236" t="s">
        <v>588</v>
      </c>
      <c r="U335" s="236" t="s">
        <v>588</v>
      </c>
      <c r="V335" s="236" t="s">
        <v>998</v>
      </c>
      <c r="W335" s="236">
        <v>0</v>
      </c>
      <c r="X335" s="236">
        <v>200</v>
      </c>
      <c r="Y335" s="241">
        <f t="shared" si="34"/>
        <v>200</v>
      </c>
      <c r="Z335" s="236" t="s">
        <v>407</v>
      </c>
      <c r="AA335" s="236">
        <v>0</v>
      </c>
      <c r="AB335" s="236">
        <v>0</v>
      </c>
      <c r="AC335" s="236"/>
      <c r="AD335" s="236">
        <v>0</v>
      </c>
      <c r="AE335" s="236">
        <v>0</v>
      </c>
      <c r="AF335" s="243">
        <f t="shared" si="37"/>
        <v>0</v>
      </c>
      <c r="AG335" s="236">
        <v>0</v>
      </c>
      <c r="AH335" s="236">
        <v>0</v>
      </c>
      <c r="AI335" s="212">
        <f t="shared" si="38"/>
        <v>0</v>
      </c>
      <c r="AJ335" s="240">
        <f t="shared" si="35"/>
        <v>0</v>
      </c>
      <c r="AK335" s="240">
        <f t="shared" si="35"/>
        <v>0</v>
      </c>
      <c r="AL335" s="212">
        <f t="shared" si="39"/>
        <v>0</v>
      </c>
      <c r="AM335" s="236" t="s">
        <v>407</v>
      </c>
      <c r="AN335" s="236">
        <v>0</v>
      </c>
      <c r="AO335" s="236">
        <v>0</v>
      </c>
      <c r="AP335" s="236" t="s">
        <v>501</v>
      </c>
      <c r="AQ335" s="249" t="s">
        <v>502</v>
      </c>
    </row>
    <row r="336" spans="1:43" ht="30.75" customHeight="1" x14ac:dyDescent="0.15">
      <c r="A336" s="235" t="s">
        <v>1594</v>
      </c>
      <c r="B336" s="235" t="s">
        <v>399</v>
      </c>
      <c r="C336" s="235" t="s">
        <v>1604</v>
      </c>
      <c r="D336" s="236" t="s">
        <v>557</v>
      </c>
      <c r="E336" s="236" t="s">
        <v>1596</v>
      </c>
      <c r="F336" s="237" t="s">
        <v>240</v>
      </c>
      <c r="G336" s="237"/>
      <c r="H336" s="237"/>
      <c r="I336" s="237" t="s">
        <v>274</v>
      </c>
      <c r="J336" s="237"/>
      <c r="K336" s="237"/>
      <c r="L336" s="237" t="s">
        <v>318</v>
      </c>
      <c r="M336" s="236" t="s">
        <v>402</v>
      </c>
      <c r="N336" s="236" t="s">
        <v>494</v>
      </c>
      <c r="O336" s="236" t="s">
        <v>404</v>
      </c>
      <c r="P336" s="236" t="s">
        <v>495</v>
      </c>
      <c r="Q336" s="236">
        <v>1</v>
      </c>
      <c r="R336" s="236" t="s">
        <v>1602</v>
      </c>
      <c r="S336" s="236" t="s">
        <v>497</v>
      </c>
      <c r="T336" s="236" t="s">
        <v>605</v>
      </c>
      <c r="U336" s="236" t="s">
        <v>643</v>
      </c>
      <c r="V336" s="236" t="s">
        <v>643</v>
      </c>
      <c r="W336" s="236">
        <v>0</v>
      </c>
      <c r="X336" s="236">
        <v>230</v>
      </c>
      <c r="Y336" s="241">
        <f t="shared" si="34"/>
        <v>230</v>
      </c>
      <c r="Z336" s="236" t="s">
        <v>407</v>
      </c>
      <c r="AA336" s="236">
        <v>0</v>
      </c>
      <c r="AB336" s="236">
        <v>0</v>
      </c>
      <c r="AC336" s="236"/>
      <c r="AD336" s="236">
        <v>0</v>
      </c>
      <c r="AE336" s="236">
        <v>0</v>
      </c>
      <c r="AF336" s="243">
        <f t="shared" si="37"/>
        <v>0</v>
      </c>
      <c r="AG336" s="236">
        <v>0</v>
      </c>
      <c r="AH336" s="236">
        <v>0</v>
      </c>
      <c r="AI336" s="212">
        <f t="shared" si="38"/>
        <v>0</v>
      </c>
      <c r="AJ336" s="240">
        <f t="shared" si="35"/>
        <v>0</v>
      </c>
      <c r="AK336" s="240">
        <f t="shared" si="35"/>
        <v>0</v>
      </c>
      <c r="AL336" s="212">
        <f t="shared" si="39"/>
        <v>0</v>
      </c>
      <c r="AM336" s="236" t="s">
        <v>407</v>
      </c>
      <c r="AN336" s="236">
        <v>0</v>
      </c>
      <c r="AO336" s="236">
        <v>0</v>
      </c>
      <c r="AP336" s="236" t="s">
        <v>501</v>
      </c>
      <c r="AQ336" s="249" t="s">
        <v>502</v>
      </c>
    </row>
    <row r="337" spans="1:43" ht="30.75" customHeight="1" x14ac:dyDescent="0.25">
      <c r="A337" s="235" t="s">
        <v>1121</v>
      </c>
      <c r="B337" s="235" t="s">
        <v>399</v>
      </c>
      <c r="C337" s="235" t="s">
        <v>1605</v>
      </c>
      <c r="D337" s="236" t="s">
        <v>1474</v>
      </c>
      <c r="E337" s="236" t="s">
        <v>1156</v>
      </c>
      <c r="F337" s="237" t="s">
        <v>240</v>
      </c>
      <c r="G337" s="237"/>
      <c r="H337" s="246" t="s">
        <v>264</v>
      </c>
      <c r="I337" s="246"/>
      <c r="J337" s="246"/>
      <c r="K337" s="246"/>
      <c r="L337" s="237" t="s">
        <v>318</v>
      </c>
      <c r="M337" s="236" t="s">
        <v>402</v>
      </c>
      <c r="N337" s="236" t="s">
        <v>494</v>
      </c>
      <c r="O337" s="236" t="s">
        <v>404</v>
      </c>
      <c r="P337" s="236" t="s">
        <v>495</v>
      </c>
      <c r="Q337" s="236">
        <v>1</v>
      </c>
      <c r="R337" s="236" t="s">
        <v>1606</v>
      </c>
      <c r="S337" s="236" t="s">
        <v>497</v>
      </c>
      <c r="T337" s="236" t="s">
        <v>588</v>
      </c>
      <c r="U337" s="236" t="s">
        <v>588</v>
      </c>
      <c r="V337" s="236" t="s">
        <v>923</v>
      </c>
      <c r="W337" s="236">
        <v>0</v>
      </c>
      <c r="X337" s="236">
        <v>90</v>
      </c>
      <c r="Y337" s="241">
        <f t="shared" si="34"/>
        <v>90</v>
      </c>
      <c r="Z337" s="236" t="s">
        <v>407</v>
      </c>
      <c r="AA337" s="236">
        <v>0</v>
      </c>
      <c r="AB337" s="236">
        <v>0</v>
      </c>
      <c r="AC337" s="236"/>
      <c r="AD337" s="236">
        <v>0</v>
      </c>
      <c r="AE337" s="236">
        <v>0</v>
      </c>
      <c r="AF337" s="243">
        <f t="shared" si="37"/>
        <v>0</v>
      </c>
      <c r="AG337" s="236">
        <v>0</v>
      </c>
      <c r="AH337" s="236">
        <v>0</v>
      </c>
      <c r="AI337" s="212">
        <f t="shared" si="38"/>
        <v>0</v>
      </c>
      <c r="AJ337" s="240">
        <f t="shared" si="35"/>
        <v>0</v>
      </c>
      <c r="AK337" s="240">
        <f t="shared" si="35"/>
        <v>0</v>
      </c>
      <c r="AL337" s="212">
        <f t="shared" si="39"/>
        <v>0</v>
      </c>
      <c r="AM337" s="236" t="s">
        <v>407</v>
      </c>
      <c r="AN337" s="236">
        <v>0</v>
      </c>
      <c r="AO337" s="236">
        <v>0</v>
      </c>
      <c r="AP337" s="236" t="s">
        <v>501</v>
      </c>
      <c r="AQ337" s="249" t="s">
        <v>502</v>
      </c>
    </row>
    <row r="338" spans="1:43" ht="30.75" customHeight="1" x14ac:dyDescent="0.15">
      <c r="A338" s="235" t="s">
        <v>415</v>
      </c>
      <c r="B338" s="235" t="s">
        <v>399</v>
      </c>
      <c r="C338" s="235" t="s">
        <v>1607</v>
      </c>
      <c r="D338" s="236" t="s">
        <v>420</v>
      </c>
      <c r="E338" s="236" t="s">
        <v>240</v>
      </c>
      <c r="F338" s="237" t="s">
        <v>240</v>
      </c>
      <c r="G338" s="237"/>
      <c r="H338" s="237"/>
      <c r="I338" s="237"/>
      <c r="J338" s="237"/>
      <c r="K338" s="237"/>
      <c r="L338" s="237"/>
      <c r="M338" s="236" t="s">
        <v>402</v>
      </c>
      <c r="N338" s="236" t="s">
        <v>403</v>
      </c>
      <c r="O338" s="236" t="s">
        <v>404</v>
      </c>
      <c r="P338" s="236" t="s">
        <v>414</v>
      </c>
      <c r="Q338" s="236">
        <v>31</v>
      </c>
      <c r="R338" s="236"/>
      <c r="S338" s="236"/>
      <c r="T338" s="236"/>
      <c r="U338" s="236"/>
      <c r="V338" s="236"/>
      <c r="W338" s="236"/>
      <c r="X338" s="236"/>
      <c r="Y338" s="241">
        <f t="shared" si="34"/>
        <v>0</v>
      </c>
      <c r="Z338" s="236"/>
      <c r="AA338" s="236"/>
      <c r="AB338" s="236"/>
      <c r="AC338" s="236" t="s">
        <v>1125</v>
      </c>
      <c r="AD338" s="236">
        <v>0</v>
      </c>
      <c r="AE338" s="236">
        <v>0</v>
      </c>
      <c r="AF338" s="243">
        <f t="shared" si="37"/>
        <v>0</v>
      </c>
      <c r="AG338" s="236">
        <v>0</v>
      </c>
      <c r="AH338" s="236">
        <v>30</v>
      </c>
      <c r="AI338" s="212">
        <f t="shared" si="38"/>
        <v>30</v>
      </c>
      <c r="AJ338" s="240">
        <f t="shared" si="35"/>
        <v>0</v>
      </c>
      <c r="AK338" s="240">
        <f t="shared" si="35"/>
        <v>30</v>
      </c>
      <c r="AL338" s="212">
        <f t="shared" si="39"/>
        <v>30</v>
      </c>
      <c r="AM338" s="236" t="s">
        <v>407</v>
      </c>
      <c r="AN338" s="236">
        <v>0</v>
      </c>
      <c r="AO338" s="236">
        <v>0</v>
      </c>
      <c r="AP338" s="236" t="s">
        <v>408</v>
      </c>
      <c r="AQ338" s="244" t="s">
        <v>409</v>
      </c>
    </row>
    <row r="339" spans="1:43" ht="30.75" customHeight="1" x14ac:dyDescent="0.15">
      <c r="A339" s="235" t="s">
        <v>415</v>
      </c>
      <c r="B339" s="235" t="s">
        <v>399</v>
      </c>
      <c r="C339" s="235" t="s">
        <v>1607</v>
      </c>
      <c r="D339" s="236" t="s">
        <v>1578</v>
      </c>
      <c r="E339" s="236" t="s">
        <v>240</v>
      </c>
      <c r="F339" s="237" t="s">
        <v>240</v>
      </c>
      <c r="G339" s="237"/>
      <c r="H339" s="237"/>
      <c r="I339" s="237"/>
      <c r="J339" s="237"/>
      <c r="K339" s="237"/>
      <c r="L339" s="237"/>
      <c r="M339" s="236" t="s">
        <v>402</v>
      </c>
      <c r="N339" s="236" t="s">
        <v>403</v>
      </c>
      <c r="O339" s="236" t="s">
        <v>404</v>
      </c>
      <c r="P339" s="236" t="s">
        <v>414</v>
      </c>
      <c r="Q339" s="236">
        <v>31</v>
      </c>
      <c r="R339" s="236"/>
      <c r="S339" s="236"/>
      <c r="T339" s="236"/>
      <c r="U339" s="236"/>
      <c r="V339" s="236"/>
      <c r="W339" s="236"/>
      <c r="X339" s="236"/>
      <c r="Y339" s="241">
        <f t="shared" si="34"/>
        <v>0</v>
      </c>
      <c r="Z339" s="236"/>
      <c r="AA339" s="236"/>
      <c r="AB339" s="236"/>
      <c r="AC339" s="236" t="s">
        <v>1125</v>
      </c>
      <c r="AD339" s="236">
        <v>0</v>
      </c>
      <c r="AE339" s="236">
        <v>0</v>
      </c>
      <c r="AF339" s="243">
        <f t="shared" si="37"/>
        <v>0</v>
      </c>
      <c r="AG339" s="236">
        <v>0</v>
      </c>
      <c r="AH339" s="236">
        <v>70</v>
      </c>
      <c r="AI339" s="212">
        <f t="shared" si="38"/>
        <v>70</v>
      </c>
      <c r="AJ339" s="240">
        <f t="shared" si="35"/>
        <v>0</v>
      </c>
      <c r="AK339" s="240">
        <f t="shared" si="35"/>
        <v>70</v>
      </c>
      <c r="AL339" s="212">
        <f t="shared" si="39"/>
        <v>70</v>
      </c>
      <c r="AM339" s="236" t="s">
        <v>407</v>
      </c>
      <c r="AN339" s="236">
        <v>0</v>
      </c>
      <c r="AO339" s="236">
        <v>0</v>
      </c>
      <c r="AP339" s="236" t="s">
        <v>408</v>
      </c>
      <c r="AQ339" s="244" t="s">
        <v>409</v>
      </c>
    </row>
    <row r="340" spans="1:43" ht="30.75" customHeight="1" x14ac:dyDescent="0.15">
      <c r="A340" s="235" t="s">
        <v>415</v>
      </c>
      <c r="B340" s="235" t="s">
        <v>399</v>
      </c>
      <c r="C340" s="235" t="s">
        <v>1607</v>
      </c>
      <c r="D340" s="236" t="s">
        <v>1579</v>
      </c>
      <c r="E340" s="236" t="s">
        <v>240</v>
      </c>
      <c r="F340" s="237" t="s">
        <v>240</v>
      </c>
      <c r="G340" s="237"/>
      <c r="H340" s="237"/>
      <c r="I340" s="237"/>
      <c r="J340" s="237"/>
      <c r="K340" s="237"/>
      <c r="L340" s="237"/>
      <c r="M340" s="236" t="s">
        <v>402</v>
      </c>
      <c r="N340" s="236" t="s">
        <v>403</v>
      </c>
      <c r="O340" s="236" t="s">
        <v>404</v>
      </c>
      <c r="P340" s="236" t="s">
        <v>414</v>
      </c>
      <c r="Q340" s="236">
        <v>31</v>
      </c>
      <c r="R340" s="236"/>
      <c r="S340" s="236"/>
      <c r="T340" s="236"/>
      <c r="U340" s="236"/>
      <c r="V340" s="236"/>
      <c r="W340" s="236"/>
      <c r="X340" s="236"/>
      <c r="Y340" s="241">
        <f t="shared" si="34"/>
        <v>0</v>
      </c>
      <c r="Z340" s="236"/>
      <c r="AA340" s="236"/>
      <c r="AB340" s="236"/>
      <c r="AC340" s="236" t="s">
        <v>1125</v>
      </c>
      <c r="AD340" s="236">
        <v>0</v>
      </c>
      <c r="AE340" s="236">
        <v>0</v>
      </c>
      <c r="AF340" s="243">
        <f t="shared" si="37"/>
        <v>0</v>
      </c>
      <c r="AG340" s="236">
        <v>0</v>
      </c>
      <c r="AH340" s="236">
        <v>20</v>
      </c>
      <c r="AI340" s="212">
        <f t="shared" si="38"/>
        <v>20</v>
      </c>
      <c r="AJ340" s="240">
        <f t="shared" si="35"/>
        <v>0</v>
      </c>
      <c r="AK340" s="240">
        <f t="shared" si="35"/>
        <v>20</v>
      </c>
      <c r="AL340" s="212">
        <f t="shared" si="39"/>
        <v>20</v>
      </c>
      <c r="AM340" s="236" t="s">
        <v>407</v>
      </c>
      <c r="AN340" s="236">
        <v>0</v>
      </c>
      <c r="AO340" s="236">
        <v>0</v>
      </c>
      <c r="AP340" s="236" t="s">
        <v>408</v>
      </c>
      <c r="AQ340" s="244" t="s">
        <v>409</v>
      </c>
    </row>
    <row r="341" spans="1:43" ht="30.75" customHeight="1" x14ac:dyDescent="0.15">
      <c r="A341" s="235" t="s">
        <v>415</v>
      </c>
      <c r="B341" s="235" t="s">
        <v>399</v>
      </c>
      <c r="C341" s="235" t="s">
        <v>1607</v>
      </c>
      <c r="D341" s="236" t="s">
        <v>1580</v>
      </c>
      <c r="E341" s="236" t="s">
        <v>240</v>
      </c>
      <c r="F341" s="237" t="s">
        <v>240</v>
      </c>
      <c r="G341" s="237"/>
      <c r="H341" s="237"/>
      <c r="I341" s="237"/>
      <c r="J341" s="237"/>
      <c r="K341" s="237"/>
      <c r="L341" s="237"/>
      <c r="M341" s="236" t="s">
        <v>402</v>
      </c>
      <c r="N341" s="236" t="s">
        <v>403</v>
      </c>
      <c r="O341" s="236" t="s">
        <v>404</v>
      </c>
      <c r="P341" s="236" t="s">
        <v>414</v>
      </c>
      <c r="Q341" s="236">
        <v>31</v>
      </c>
      <c r="R341" s="236"/>
      <c r="S341" s="236"/>
      <c r="T341" s="236"/>
      <c r="U341" s="236"/>
      <c r="V341" s="236"/>
      <c r="W341" s="236"/>
      <c r="X341" s="236"/>
      <c r="Y341" s="241">
        <f t="shared" si="34"/>
        <v>0</v>
      </c>
      <c r="Z341" s="236"/>
      <c r="AA341" s="236"/>
      <c r="AB341" s="236"/>
      <c r="AC341" s="236" t="s">
        <v>1125</v>
      </c>
      <c r="AD341" s="236">
        <v>0</v>
      </c>
      <c r="AE341" s="236">
        <v>0</v>
      </c>
      <c r="AF341" s="243">
        <f t="shared" si="37"/>
        <v>0</v>
      </c>
      <c r="AG341" s="236">
        <v>0</v>
      </c>
      <c r="AH341" s="236">
        <v>6</v>
      </c>
      <c r="AI341" s="212">
        <f t="shared" si="38"/>
        <v>6</v>
      </c>
      <c r="AJ341" s="240">
        <f t="shared" si="35"/>
        <v>0</v>
      </c>
      <c r="AK341" s="240">
        <f t="shared" si="35"/>
        <v>6</v>
      </c>
      <c r="AL341" s="212">
        <f t="shared" si="39"/>
        <v>6</v>
      </c>
      <c r="AM341" s="236" t="s">
        <v>407</v>
      </c>
      <c r="AN341" s="236">
        <v>0</v>
      </c>
      <c r="AO341" s="236">
        <v>0</v>
      </c>
      <c r="AP341" s="236" t="s">
        <v>408</v>
      </c>
      <c r="AQ341" s="244" t="s">
        <v>409</v>
      </c>
    </row>
    <row r="342" spans="1:43" ht="30.75" customHeight="1" x14ac:dyDescent="0.15">
      <c r="A342" s="235" t="s">
        <v>415</v>
      </c>
      <c r="B342" s="235" t="s">
        <v>399</v>
      </c>
      <c r="C342" s="235" t="s">
        <v>1607</v>
      </c>
      <c r="D342" s="236" t="s">
        <v>1581</v>
      </c>
      <c r="E342" s="236" t="s">
        <v>240</v>
      </c>
      <c r="F342" s="237" t="s">
        <v>240</v>
      </c>
      <c r="G342" s="237"/>
      <c r="H342" s="237"/>
      <c r="I342" s="237"/>
      <c r="J342" s="237"/>
      <c r="K342" s="237"/>
      <c r="L342" s="237"/>
      <c r="M342" s="236" t="s">
        <v>402</v>
      </c>
      <c r="N342" s="236" t="s">
        <v>403</v>
      </c>
      <c r="O342" s="236" t="s">
        <v>404</v>
      </c>
      <c r="P342" s="236" t="s">
        <v>414</v>
      </c>
      <c r="Q342" s="236">
        <v>31</v>
      </c>
      <c r="R342" s="236"/>
      <c r="S342" s="236"/>
      <c r="T342" s="236"/>
      <c r="U342" s="236"/>
      <c r="V342" s="236"/>
      <c r="W342" s="236"/>
      <c r="X342" s="236"/>
      <c r="Y342" s="241">
        <f t="shared" si="34"/>
        <v>0</v>
      </c>
      <c r="Z342" s="236"/>
      <c r="AA342" s="236"/>
      <c r="AB342" s="236"/>
      <c r="AC342" s="236" t="s">
        <v>1125</v>
      </c>
      <c r="AD342" s="236">
        <v>0</v>
      </c>
      <c r="AE342" s="236">
        <v>0</v>
      </c>
      <c r="AF342" s="243">
        <f t="shared" si="37"/>
        <v>0</v>
      </c>
      <c r="AG342" s="236">
        <v>0</v>
      </c>
      <c r="AH342" s="236">
        <v>14</v>
      </c>
      <c r="AI342" s="212">
        <f t="shared" si="38"/>
        <v>14</v>
      </c>
      <c r="AJ342" s="240">
        <f t="shared" si="35"/>
        <v>0</v>
      </c>
      <c r="AK342" s="240">
        <f t="shared" si="35"/>
        <v>14</v>
      </c>
      <c r="AL342" s="212">
        <f t="shared" si="39"/>
        <v>14</v>
      </c>
      <c r="AM342" s="236" t="s">
        <v>407</v>
      </c>
      <c r="AN342" s="236">
        <v>0</v>
      </c>
      <c r="AO342" s="236">
        <v>0</v>
      </c>
      <c r="AP342" s="236" t="s">
        <v>408</v>
      </c>
      <c r="AQ342" s="244" t="s">
        <v>409</v>
      </c>
    </row>
    <row r="343" spans="1:43" ht="30.75" customHeight="1" x14ac:dyDescent="0.15">
      <c r="A343" s="235" t="s">
        <v>415</v>
      </c>
      <c r="B343" s="235" t="s">
        <v>399</v>
      </c>
      <c r="C343" s="235" t="s">
        <v>1607</v>
      </c>
      <c r="D343" s="236" t="s">
        <v>1582</v>
      </c>
      <c r="E343" s="236" t="s">
        <v>240</v>
      </c>
      <c r="F343" s="237" t="s">
        <v>240</v>
      </c>
      <c r="G343" s="237"/>
      <c r="H343" s="237"/>
      <c r="I343" s="237"/>
      <c r="J343" s="237"/>
      <c r="K343" s="237"/>
      <c r="L343" s="237"/>
      <c r="M343" s="236" t="s">
        <v>402</v>
      </c>
      <c r="N343" s="236" t="s">
        <v>403</v>
      </c>
      <c r="O343" s="236" t="s">
        <v>404</v>
      </c>
      <c r="P343" s="236" t="s">
        <v>414</v>
      </c>
      <c r="Q343" s="236">
        <v>31</v>
      </c>
      <c r="R343" s="236"/>
      <c r="S343" s="236"/>
      <c r="T343" s="236"/>
      <c r="U343" s="236"/>
      <c r="V343" s="236"/>
      <c r="W343" s="236"/>
      <c r="X343" s="236"/>
      <c r="Y343" s="241">
        <f t="shared" si="34"/>
        <v>0</v>
      </c>
      <c r="Z343" s="236"/>
      <c r="AA343" s="236"/>
      <c r="AB343" s="236"/>
      <c r="AC343" s="236" t="s">
        <v>1125</v>
      </c>
      <c r="AD343" s="236">
        <v>0</v>
      </c>
      <c r="AE343" s="236">
        <v>0</v>
      </c>
      <c r="AF343" s="243">
        <f t="shared" si="37"/>
        <v>0</v>
      </c>
      <c r="AG343" s="236">
        <v>0</v>
      </c>
      <c r="AH343" s="236">
        <f>6+3+3+1+1+1+2+2+1</f>
        <v>20</v>
      </c>
      <c r="AI343" s="212">
        <f t="shared" si="38"/>
        <v>20</v>
      </c>
      <c r="AJ343" s="240">
        <f t="shared" si="35"/>
        <v>0</v>
      </c>
      <c r="AK343" s="240">
        <f t="shared" si="35"/>
        <v>20</v>
      </c>
      <c r="AL343" s="212">
        <f t="shared" si="39"/>
        <v>20</v>
      </c>
      <c r="AM343" s="236" t="s">
        <v>407</v>
      </c>
      <c r="AN343" s="236">
        <v>0</v>
      </c>
      <c r="AO343" s="236">
        <v>0</v>
      </c>
      <c r="AP343" s="236" t="s">
        <v>408</v>
      </c>
      <c r="AQ343" s="244" t="s">
        <v>409</v>
      </c>
    </row>
    <row r="344" spans="1:43" ht="30.75" customHeight="1" x14ac:dyDescent="0.15">
      <c r="A344" s="235" t="s">
        <v>415</v>
      </c>
      <c r="B344" s="235" t="s">
        <v>399</v>
      </c>
      <c r="C344" s="235" t="s">
        <v>1607</v>
      </c>
      <c r="D344" s="236" t="s">
        <v>421</v>
      </c>
      <c r="E344" s="236" t="s">
        <v>240</v>
      </c>
      <c r="F344" s="237" t="s">
        <v>240</v>
      </c>
      <c r="G344" s="237"/>
      <c r="H344" s="237"/>
      <c r="I344" s="237"/>
      <c r="J344" s="237"/>
      <c r="K344" s="237"/>
      <c r="L344" s="237"/>
      <c r="M344" s="236" t="s">
        <v>402</v>
      </c>
      <c r="N344" s="236" t="s">
        <v>403</v>
      </c>
      <c r="O344" s="236" t="s">
        <v>404</v>
      </c>
      <c r="P344" s="236" t="s">
        <v>414</v>
      </c>
      <c r="Q344" s="236">
        <v>31</v>
      </c>
      <c r="R344" s="236"/>
      <c r="S344" s="236"/>
      <c r="T344" s="236"/>
      <c r="U344" s="236"/>
      <c r="V344" s="236"/>
      <c r="W344" s="236"/>
      <c r="X344" s="236"/>
      <c r="Y344" s="241">
        <f t="shared" si="34"/>
        <v>0</v>
      </c>
      <c r="Z344" s="236"/>
      <c r="AA344" s="236"/>
      <c r="AB344" s="236"/>
      <c r="AC344" s="236" t="s">
        <v>1125</v>
      </c>
      <c r="AD344" s="236">
        <v>0</v>
      </c>
      <c r="AE344" s="236">
        <v>0</v>
      </c>
      <c r="AF344" s="243">
        <f t="shared" si="37"/>
        <v>0</v>
      </c>
      <c r="AG344" s="236">
        <v>0</v>
      </c>
      <c r="AH344" s="236">
        <v>174</v>
      </c>
      <c r="AI344" s="212">
        <f t="shared" si="38"/>
        <v>174</v>
      </c>
      <c r="AJ344" s="240">
        <f t="shared" si="35"/>
        <v>0</v>
      </c>
      <c r="AK344" s="240">
        <f t="shared" si="35"/>
        <v>174</v>
      </c>
      <c r="AL344" s="212">
        <f t="shared" si="39"/>
        <v>174</v>
      </c>
      <c r="AM344" s="236" t="s">
        <v>407</v>
      </c>
      <c r="AN344" s="236">
        <v>0</v>
      </c>
      <c r="AO344" s="236">
        <v>0</v>
      </c>
      <c r="AP344" s="236" t="s">
        <v>408</v>
      </c>
      <c r="AQ344" s="244" t="s">
        <v>409</v>
      </c>
    </row>
    <row r="345" spans="1:43" ht="30.75" customHeight="1" x14ac:dyDescent="0.15">
      <c r="A345" s="235" t="s">
        <v>415</v>
      </c>
      <c r="B345" s="235" t="s">
        <v>399</v>
      </c>
      <c r="C345" s="235" t="s">
        <v>1607</v>
      </c>
      <c r="D345" s="236" t="s">
        <v>475</v>
      </c>
      <c r="E345" s="236" t="s">
        <v>240</v>
      </c>
      <c r="F345" s="237" t="s">
        <v>240</v>
      </c>
      <c r="G345" s="237"/>
      <c r="H345" s="237"/>
      <c r="I345" s="237"/>
      <c r="J345" s="237"/>
      <c r="K345" s="237"/>
      <c r="L345" s="237"/>
      <c r="M345" s="236" t="s">
        <v>402</v>
      </c>
      <c r="N345" s="236" t="s">
        <v>403</v>
      </c>
      <c r="O345" s="236" t="s">
        <v>404</v>
      </c>
      <c r="P345" s="236" t="s">
        <v>414</v>
      </c>
      <c r="Q345" s="236">
        <v>31</v>
      </c>
      <c r="R345" s="236"/>
      <c r="S345" s="236"/>
      <c r="T345" s="236"/>
      <c r="U345" s="236"/>
      <c r="V345" s="236"/>
      <c r="W345" s="236"/>
      <c r="X345" s="236"/>
      <c r="Y345" s="241">
        <f t="shared" si="34"/>
        <v>0</v>
      </c>
      <c r="Z345" s="236"/>
      <c r="AA345" s="236"/>
      <c r="AB345" s="236"/>
      <c r="AC345" s="236" t="s">
        <v>1125</v>
      </c>
      <c r="AD345" s="236">
        <v>0</v>
      </c>
      <c r="AE345" s="236">
        <v>0</v>
      </c>
      <c r="AF345" s="243">
        <f t="shared" si="37"/>
        <v>0</v>
      </c>
      <c r="AG345" s="236">
        <v>0</v>
      </c>
      <c r="AH345" s="236">
        <v>72</v>
      </c>
      <c r="AI345" s="212">
        <f t="shared" si="38"/>
        <v>72</v>
      </c>
      <c r="AJ345" s="240">
        <f t="shared" si="35"/>
        <v>0</v>
      </c>
      <c r="AK345" s="240">
        <f t="shared" si="35"/>
        <v>72</v>
      </c>
      <c r="AL345" s="212">
        <f t="shared" si="39"/>
        <v>72</v>
      </c>
      <c r="AM345" s="236" t="s">
        <v>407</v>
      </c>
      <c r="AN345" s="236">
        <v>0</v>
      </c>
      <c r="AO345" s="236">
        <v>0</v>
      </c>
      <c r="AP345" s="236" t="s">
        <v>408</v>
      </c>
      <c r="AQ345" s="244" t="s">
        <v>409</v>
      </c>
    </row>
    <row r="346" spans="1:43" ht="30.75" customHeight="1" x14ac:dyDescent="0.15">
      <c r="A346" s="235" t="s">
        <v>415</v>
      </c>
      <c r="B346" s="235" t="s">
        <v>399</v>
      </c>
      <c r="C346" s="235" t="s">
        <v>1607</v>
      </c>
      <c r="D346" s="236" t="s">
        <v>464</v>
      </c>
      <c r="E346" s="236" t="s">
        <v>240</v>
      </c>
      <c r="F346" s="237" t="s">
        <v>240</v>
      </c>
      <c r="G346" s="237"/>
      <c r="H346" s="237"/>
      <c r="I346" s="237"/>
      <c r="J346" s="237"/>
      <c r="K346" s="237"/>
      <c r="L346" s="237"/>
      <c r="M346" s="236" t="s">
        <v>402</v>
      </c>
      <c r="N346" s="236" t="s">
        <v>403</v>
      </c>
      <c r="O346" s="236" t="s">
        <v>404</v>
      </c>
      <c r="P346" s="236" t="s">
        <v>414</v>
      </c>
      <c r="Q346" s="236">
        <v>31</v>
      </c>
      <c r="R346" s="236"/>
      <c r="S346" s="236"/>
      <c r="T346" s="236"/>
      <c r="U346" s="236"/>
      <c r="V346" s="236"/>
      <c r="W346" s="236"/>
      <c r="X346" s="236"/>
      <c r="Y346" s="241">
        <f t="shared" si="34"/>
        <v>0</v>
      </c>
      <c r="Z346" s="236"/>
      <c r="AA346" s="236"/>
      <c r="AB346" s="236"/>
      <c r="AC346" s="236" t="s">
        <v>1125</v>
      </c>
      <c r="AD346" s="236">
        <v>0</v>
      </c>
      <c r="AE346" s="236">
        <v>0</v>
      </c>
      <c r="AF346" s="243">
        <f t="shared" si="37"/>
        <v>0</v>
      </c>
      <c r="AG346" s="236">
        <v>0</v>
      </c>
      <c r="AH346" s="236">
        <v>38</v>
      </c>
      <c r="AI346" s="212">
        <f t="shared" si="38"/>
        <v>38</v>
      </c>
      <c r="AJ346" s="240">
        <f t="shared" si="35"/>
        <v>0</v>
      </c>
      <c r="AK346" s="240">
        <f t="shared" si="35"/>
        <v>38</v>
      </c>
      <c r="AL346" s="212">
        <f t="shared" si="39"/>
        <v>38</v>
      </c>
      <c r="AM346" s="236" t="s">
        <v>407</v>
      </c>
      <c r="AN346" s="236">
        <v>0</v>
      </c>
      <c r="AO346" s="236">
        <v>0</v>
      </c>
      <c r="AP346" s="236" t="s">
        <v>408</v>
      </c>
      <c r="AQ346" s="244" t="s">
        <v>409</v>
      </c>
    </row>
    <row r="347" spans="1:43" ht="30.75" customHeight="1" x14ac:dyDescent="0.25">
      <c r="A347" s="235" t="s">
        <v>415</v>
      </c>
      <c r="B347" s="235" t="s">
        <v>399</v>
      </c>
      <c r="C347" s="235" t="s">
        <v>1607</v>
      </c>
      <c r="D347" s="236" t="s">
        <v>490</v>
      </c>
      <c r="E347" s="236" t="s">
        <v>1156</v>
      </c>
      <c r="F347" s="237" t="s">
        <v>240</v>
      </c>
      <c r="G347" s="237"/>
      <c r="H347" s="246" t="s">
        <v>264</v>
      </c>
      <c r="I347" s="246"/>
      <c r="J347" s="246"/>
      <c r="K347" s="246"/>
      <c r="L347" s="246"/>
      <c r="M347" s="236" t="s">
        <v>402</v>
      </c>
      <c r="N347" s="236" t="s">
        <v>403</v>
      </c>
      <c r="O347" s="236" t="s">
        <v>404</v>
      </c>
      <c r="P347" s="236" t="s">
        <v>414</v>
      </c>
      <c r="Q347" s="236">
        <v>31</v>
      </c>
      <c r="R347" s="236"/>
      <c r="S347" s="236"/>
      <c r="T347" s="236"/>
      <c r="U347" s="236"/>
      <c r="V347" s="236"/>
      <c r="W347" s="236"/>
      <c r="X347" s="236"/>
      <c r="Y347" s="241">
        <f t="shared" si="34"/>
        <v>0</v>
      </c>
      <c r="Z347" s="236"/>
      <c r="AA347" s="236"/>
      <c r="AB347" s="236"/>
      <c r="AC347" s="236" t="s">
        <v>1125</v>
      </c>
      <c r="AD347" s="236">
        <v>0</v>
      </c>
      <c r="AE347" s="236">
        <v>0</v>
      </c>
      <c r="AF347" s="243">
        <f t="shared" si="37"/>
        <v>0</v>
      </c>
      <c r="AG347" s="236">
        <v>0</v>
      </c>
      <c r="AH347" s="236">
        <v>10</v>
      </c>
      <c r="AI347" s="212">
        <f t="shared" si="38"/>
        <v>10</v>
      </c>
      <c r="AJ347" s="240">
        <f t="shared" si="35"/>
        <v>0</v>
      </c>
      <c r="AK347" s="240">
        <f t="shared" si="35"/>
        <v>10</v>
      </c>
      <c r="AL347" s="212">
        <f t="shared" si="39"/>
        <v>10</v>
      </c>
      <c r="AM347" s="236" t="s">
        <v>407</v>
      </c>
      <c r="AN347" s="236">
        <v>0</v>
      </c>
      <c r="AO347" s="236">
        <v>0</v>
      </c>
      <c r="AP347" s="236" t="s">
        <v>408</v>
      </c>
      <c r="AQ347" s="244" t="s">
        <v>409</v>
      </c>
    </row>
    <row r="348" spans="1:43" ht="30.75" customHeight="1" x14ac:dyDescent="0.25">
      <c r="A348" s="235" t="s">
        <v>415</v>
      </c>
      <c r="B348" s="235" t="s">
        <v>399</v>
      </c>
      <c r="C348" s="235" t="s">
        <v>1607</v>
      </c>
      <c r="D348" s="236" t="s">
        <v>488</v>
      </c>
      <c r="E348" s="236" t="s">
        <v>1156</v>
      </c>
      <c r="F348" s="237" t="s">
        <v>240</v>
      </c>
      <c r="G348" s="237"/>
      <c r="H348" s="246" t="s">
        <v>264</v>
      </c>
      <c r="I348" s="246"/>
      <c r="J348" s="246"/>
      <c r="K348" s="246"/>
      <c r="L348" s="246"/>
      <c r="M348" s="236" t="s">
        <v>402</v>
      </c>
      <c r="N348" s="236" t="s">
        <v>403</v>
      </c>
      <c r="O348" s="236" t="s">
        <v>404</v>
      </c>
      <c r="P348" s="236" t="s">
        <v>414</v>
      </c>
      <c r="Q348" s="236">
        <v>31</v>
      </c>
      <c r="R348" s="236"/>
      <c r="S348" s="236"/>
      <c r="T348" s="236"/>
      <c r="U348" s="236"/>
      <c r="V348" s="236"/>
      <c r="W348" s="236"/>
      <c r="X348" s="236"/>
      <c r="Y348" s="241">
        <f t="shared" si="34"/>
        <v>0</v>
      </c>
      <c r="Z348" s="236"/>
      <c r="AA348" s="236"/>
      <c r="AB348" s="236"/>
      <c r="AC348" s="236" t="s">
        <v>1125</v>
      </c>
      <c r="AD348" s="236">
        <v>0</v>
      </c>
      <c r="AE348" s="236">
        <v>0</v>
      </c>
      <c r="AF348" s="243">
        <f t="shared" si="37"/>
        <v>0</v>
      </c>
      <c r="AG348" s="236">
        <v>0</v>
      </c>
      <c r="AH348" s="236">
        <v>10</v>
      </c>
      <c r="AI348" s="212">
        <f t="shared" si="38"/>
        <v>10</v>
      </c>
      <c r="AJ348" s="240">
        <f t="shared" si="35"/>
        <v>0</v>
      </c>
      <c r="AK348" s="240">
        <f t="shared" si="35"/>
        <v>10</v>
      </c>
      <c r="AL348" s="212">
        <f t="shared" si="39"/>
        <v>10</v>
      </c>
      <c r="AM348" s="236" t="s">
        <v>407</v>
      </c>
      <c r="AN348" s="236">
        <v>0</v>
      </c>
      <c r="AO348" s="236">
        <v>0</v>
      </c>
      <c r="AP348" s="236" t="s">
        <v>408</v>
      </c>
      <c r="AQ348" s="244" t="s">
        <v>409</v>
      </c>
    </row>
    <row r="349" spans="1:43" ht="30.75" customHeight="1" x14ac:dyDescent="0.25">
      <c r="A349" s="235" t="s">
        <v>415</v>
      </c>
      <c r="B349" s="235" t="s">
        <v>399</v>
      </c>
      <c r="C349" s="235" t="s">
        <v>1607</v>
      </c>
      <c r="D349" s="236" t="s">
        <v>487</v>
      </c>
      <c r="E349" s="236" t="s">
        <v>1156</v>
      </c>
      <c r="F349" s="237" t="s">
        <v>240</v>
      </c>
      <c r="G349" s="237"/>
      <c r="H349" s="246" t="s">
        <v>264</v>
      </c>
      <c r="I349" s="246"/>
      <c r="J349" s="246"/>
      <c r="K349" s="246"/>
      <c r="L349" s="246"/>
      <c r="M349" s="236" t="s">
        <v>402</v>
      </c>
      <c r="N349" s="236" t="s">
        <v>403</v>
      </c>
      <c r="O349" s="236" t="s">
        <v>404</v>
      </c>
      <c r="P349" s="236" t="s">
        <v>414</v>
      </c>
      <c r="Q349" s="236">
        <v>31</v>
      </c>
      <c r="R349" s="236"/>
      <c r="S349" s="236"/>
      <c r="T349" s="236"/>
      <c r="U349" s="236"/>
      <c r="V349" s="236"/>
      <c r="W349" s="236"/>
      <c r="X349" s="236"/>
      <c r="Y349" s="241">
        <f t="shared" si="34"/>
        <v>0</v>
      </c>
      <c r="Z349" s="236"/>
      <c r="AA349" s="236"/>
      <c r="AB349" s="236"/>
      <c r="AC349" s="236" t="s">
        <v>1125</v>
      </c>
      <c r="AD349" s="236">
        <v>0</v>
      </c>
      <c r="AE349" s="236">
        <v>0</v>
      </c>
      <c r="AF349" s="243">
        <f t="shared" si="37"/>
        <v>0</v>
      </c>
      <c r="AG349" s="236">
        <v>0</v>
      </c>
      <c r="AH349" s="236">
        <v>17</v>
      </c>
      <c r="AI349" s="212">
        <f t="shared" si="38"/>
        <v>17</v>
      </c>
      <c r="AJ349" s="240">
        <f t="shared" si="35"/>
        <v>0</v>
      </c>
      <c r="AK349" s="240">
        <f t="shared" si="35"/>
        <v>17</v>
      </c>
      <c r="AL349" s="212">
        <f t="shared" si="39"/>
        <v>17</v>
      </c>
      <c r="AM349" s="236" t="s">
        <v>407</v>
      </c>
      <c r="AN349" s="236">
        <v>0</v>
      </c>
      <c r="AO349" s="236">
        <v>0</v>
      </c>
      <c r="AP349" s="236" t="s">
        <v>408</v>
      </c>
      <c r="AQ349" s="244" t="s">
        <v>409</v>
      </c>
    </row>
    <row r="350" spans="1:43" ht="30.75" customHeight="1" x14ac:dyDescent="0.25">
      <c r="A350" s="235" t="s">
        <v>415</v>
      </c>
      <c r="B350" s="235" t="s">
        <v>399</v>
      </c>
      <c r="C350" s="235" t="s">
        <v>1607</v>
      </c>
      <c r="D350" s="236" t="s">
        <v>486</v>
      </c>
      <c r="E350" s="236" t="s">
        <v>1156</v>
      </c>
      <c r="F350" s="237" t="s">
        <v>240</v>
      </c>
      <c r="G350" s="237"/>
      <c r="H350" s="246" t="s">
        <v>264</v>
      </c>
      <c r="I350" s="246"/>
      <c r="J350" s="246"/>
      <c r="K350" s="246"/>
      <c r="L350" s="246"/>
      <c r="M350" s="236" t="s">
        <v>402</v>
      </c>
      <c r="N350" s="236" t="s">
        <v>403</v>
      </c>
      <c r="O350" s="236" t="s">
        <v>404</v>
      </c>
      <c r="P350" s="236" t="s">
        <v>414</v>
      </c>
      <c r="Q350" s="236">
        <v>31</v>
      </c>
      <c r="R350" s="236"/>
      <c r="S350" s="236"/>
      <c r="T350" s="236"/>
      <c r="U350" s="236"/>
      <c r="V350" s="236"/>
      <c r="W350" s="236"/>
      <c r="X350" s="236"/>
      <c r="Y350" s="241">
        <f t="shared" si="34"/>
        <v>0</v>
      </c>
      <c r="Z350" s="236"/>
      <c r="AA350" s="236"/>
      <c r="AB350" s="236"/>
      <c r="AC350" s="236" t="s">
        <v>1125</v>
      </c>
      <c r="AD350" s="236">
        <v>0</v>
      </c>
      <c r="AE350" s="236">
        <v>0</v>
      </c>
      <c r="AF350" s="243">
        <f t="shared" si="37"/>
        <v>0</v>
      </c>
      <c r="AG350" s="236">
        <v>0</v>
      </c>
      <c r="AH350" s="236">
        <v>6</v>
      </c>
      <c r="AI350" s="212">
        <f t="shared" si="38"/>
        <v>6</v>
      </c>
      <c r="AJ350" s="240">
        <f t="shared" si="35"/>
        <v>0</v>
      </c>
      <c r="AK350" s="240">
        <f t="shared" si="35"/>
        <v>6</v>
      </c>
      <c r="AL350" s="212">
        <f t="shared" si="39"/>
        <v>6</v>
      </c>
      <c r="AM350" s="236" t="s">
        <v>407</v>
      </c>
      <c r="AN350" s="236">
        <v>0</v>
      </c>
      <c r="AO350" s="236">
        <v>0</v>
      </c>
      <c r="AP350" s="236" t="s">
        <v>408</v>
      </c>
      <c r="AQ350" s="244" t="s">
        <v>409</v>
      </c>
    </row>
    <row r="351" spans="1:43" ht="30.75" customHeight="1" x14ac:dyDescent="0.25">
      <c r="A351" s="235" t="s">
        <v>415</v>
      </c>
      <c r="B351" s="235" t="s">
        <v>399</v>
      </c>
      <c r="C351" s="235" t="s">
        <v>1607</v>
      </c>
      <c r="D351" s="236" t="s">
        <v>1583</v>
      </c>
      <c r="E351" s="236" t="s">
        <v>1156</v>
      </c>
      <c r="F351" s="237" t="s">
        <v>240</v>
      </c>
      <c r="G351" s="237"/>
      <c r="H351" s="246" t="s">
        <v>264</v>
      </c>
      <c r="I351" s="246"/>
      <c r="J351" s="246"/>
      <c r="K351" s="246"/>
      <c r="L351" s="246"/>
      <c r="M351" s="236" t="s">
        <v>402</v>
      </c>
      <c r="N351" s="236" t="s">
        <v>403</v>
      </c>
      <c r="O351" s="236" t="s">
        <v>404</v>
      </c>
      <c r="P351" s="236" t="s">
        <v>414</v>
      </c>
      <c r="Q351" s="236">
        <v>31</v>
      </c>
      <c r="R351" s="236"/>
      <c r="S351" s="236"/>
      <c r="T351" s="236"/>
      <c r="U351" s="236"/>
      <c r="V351" s="236"/>
      <c r="W351" s="236"/>
      <c r="X351" s="236"/>
      <c r="Y351" s="241">
        <f t="shared" si="34"/>
        <v>0</v>
      </c>
      <c r="Z351" s="236"/>
      <c r="AA351" s="236"/>
      <c r="AB351" s="236"/>
      <c r="AC351" s="236" t="s">
        <v>1125</v>
      </c>
      <c r="AD351" s="236">
        <v>0</v>
      </c>
      <c r="AE351" s="236">
        <v>0</v>
      </c>
      <c r="AF351" s="243">
        <f t="shared" si="37"/>
        <v>0</v>
      </c>
      <c r="AG351" s="236">
        <v>0</v>
      </c>
      <c r="AH351" s="236">
        <v>12</v>
      </c>
      <c r="AI351" s="212">
        <f t="shared" si="38"/>
        <v>12</v>
      </c>
      <c r="AJ351" s="240">
        <f t="shared" si="35"/>
        <v>0</v>
      </c>
      <c r="AK351" s="240">
        <f t="shared" si="35"/>
        <v>12</v>
      </c>
      <c r="AL351" s="212">
        <f t="shared" si="39"/>
        <v>12</v>
      </c>
      <c r="AM351" s="236" t="s">
        <v>407</v>
      </c>
      <c r="AN351" s="236">
        <v>0</v>
      </c>
      <c r="AO351" s="236">
        <v>0</v>
      </c>
      <c r="AP351" s="236" t="s">
        <v>408</v>
      </c>
      <c r="AQ351" s="244" t="s">
        <v>409</v>
      </c>
    </row>
    <row r="352" spans="1:43" ht="30.75" customHeight="1" x14ac:dyDescent="0.15">
      <c r="A352" s="235" t="s">
        <v>415</v>
      </c>
      <c r="B352" s="235" t="s">
        <v>399</v>
      </c>
      <c r="C352" s="235" t="s">
        <v>1607</v>
      </c>
      <c r="D352" s="236" t="s">
        <v>476</v>
      </c>
      <c r="E352" s="236" t="s">
        <v>240</v>
      </c>
      <c r="F352" s="237" t="s">
        <v>240</v>
      </c>
      <c r="G352" s="237"/>
      <c r="H352" s="237"/>
      <c r="I352" s="237"/>
      <c r="J352" s="237"/>
      <c r="K352" s="237"/>
      <c r="L352" s="237"/>
      <c r="M352" s="236" t="s">
        <v>402</v>
      </c>
      <c r="N352" s="236" t="s">
        <v>403</v>
      </c>
      <c r="O352" s="236" t="s">
        <v>404</v>
      </c>
      <c r="P352" s="236" t="s">
        <v>414</v>
      </c>
      <c r="Q352" s="236">
        <v>31</v>
      </c>
      <c r="R352" s="236"/>
      <c r="S352" s="236"/>
      <c r="T352" s="236"/>
      <c r="U352" s="236"/>
      <c r="V352" s="236"/>
      <c r="W352" s="236"/>
      <c r="X352" s="236"/>
      <c r="Y352" s="241">
        <f t="shared" si="34"/>
        <v>0</v>
      </c>
      <c r="Z352" s="236"/>
      <c r="AA352" s="236"/>
      <c r="AB352" s="236"/>
      <c r="AC352" s="236" t="s">
        <v>1125</v>
      </c>
      <c r="AD352" s="236">
        <v>0</v>
      </c>
      <c r="AE352" s="236">
        <v>0</v>
      </c>
      <c r="AF352" s="243">
        <f t="shared" si="37"/>
        <v>0</v>
      </c>
      <c r="AG352" s="236">
        <v>0</v>
      </c>
      <c r="AH352" s="236">
        <v>25</v>
      </c>
      <c r="AI352" s="212">
        <f t="shared" si="38"/>
        <v>25</v>
      </c>
      <c r="AJ352" s="240">
        <f t="shared" si="35"/>
        <v>0</v>
      </c>
      <c r="AK352" s="240">
        <f t="shared" si="35"/>
        <v>25</v>
      </c>
      <c r="AL352" s="212">
        <f t="shared" si="39"/>
        <v>25</v>
      </c>
      <c r="AM352" s="236" t="s">
        <v>407</v>
      </c>
      <c r="AN352" s="236">
        <v>0</v>
      </c>
      <c r="AO352" s="236">
        <v>0</v>
      </c>
      <c r="AP352" s="236" t="s">
        <v>408</v>
      </c>
      <c r="AQ352" s="244" t="s">
        <v>409</v>
      </c>
    </row>
    <row r="353" spans="1:43" ht="30.75" customHeight="1" x14ac:dyDescent="0.15">
      <c r="A353" s="235" t="s">
        <v>415</v>
      </c>
      <c r="B353" s="235" t="s">
        <v>399</v>
      </c>
      <c r="C353" s="235" t="s">
        <v>1607</v>
      </c>
      <c r="D353" s="236" t="s">
        <v>1584</v>
      </c>
      <c r="E353" s="236" t="s">
        <v>240</v>
      </c>
      <c r="F353" s="237" t="s">
        <v>240</v>
      </c>
      <c r="G353" s="237"/>
      <c r="H353" s="237"/>
      <c r="I353" s="237"/>
      <c r="J353" s="237"/>
      <c r="K353" s="237"/>
      <c r="L353" s="237"/>
      <c r="M353" s="236" t="s">
        <v>402</v>
      </c>
      <c r="N353" s="236" t="s">
        <v>403</v>
      </c>
      <c r="O353" s="236" t="s">
        <v>404</v>
      </c>
      <c r="P353" s="236" t="s">
        <v>414</v>
      </c>
      <c r="Q353" s="236">
        <v>31</v>
      </c>
      <c r="R353" s="236"/>
      <c r="S353" s="236"/>
      <c r="T353" s="236"/>
      <c r="U353" s="236"/>
      <c r="V353" s="236"/>
      <c r="W353" s="236"/>
      <c r="X353" s="236"/>
      <c r="Y353" s="241">
        <f t="shared" ref="Y353:Y356" si="40">SUM(W353:X353)</f>
        <v>0</v>
      </c>
      <c r="Z353" s="236"/>
      <c r="AA353" s="236"/>
      <c r="AB353" s="236"/>
      <c r="AC353" s="236" t="s">
        <v>1125</v>
      </c>
      <c r="AD353" s="236">
        <v>0</v>
      </c>
      <c r="AE353" s="236">
        <v>0</v>
      </c>
      <c r="AF353" s="243">
        <f t="shared" si="37"/>
        <v>0</v>
      </c>
      <c r="AG353" s="236">
        <v>0</v>
      </c>
      <c r="AH353" s="236">
        <v>28</v>
      </c>
      <c r="AI353" s="212">
        <f t="shared" si="38"/>
        <v>28</v>
      </c>
      <c r="AJ353" s="240">
        <f t="shared" si="35"/>
        <v>0</v>
      </c>
      <c r="AK353" s="240">
        <f t="shared" si="35"/>
        <v>28</v>
      </c>
      <c r="AL353" s="212">
        <f t="shared" si="39"/>
        <v>28</v>
      </c>
      <c r="AM353" s="236" t="s">
        <v>407</v>
      </c>
      <c r="AN353" s="236">
        <v>0</v>
      </c>
      <c r="AO353" s="236">
        <v>0</v>
      </c>
      <c r="AP353" s="236" t="s">
        <v>408</v>
      </c>
      <c r="AQ353" s="244" t="s">
        <v>409</v>
      </c>
    </row>
    <row r="354" spans="1:43" ht="30.75" customHeight="1" x14ac:dyDescent="0.15">
      <c r="A354" s="235" t="s">
        <v>1594</v>
      </c>
      <c r="B354" s="235" t="s">
        <v>399</v>
      </c>
      <c r="C354" s="235" t="s">
        <v>1608</v>
      </c>
      <c r="D354" s="236" t="s">
        <v>1609</v>
      </c>
      <c r="E354" s="236" t="s">
        <v>1610</v>
      </c>
      <c r="F354" s="236"/>
      <c r="G354" s="236" t="s">
        <v>249</v>
      </c>
      <c r="H354" s="236"/>
      <c r="I354" s="237" t="s">
        <v>274</v>
      </c>
      <c r="J354" s="237"/>
      <c r="K354" s="237"/>
      <c r="L354" s="237" t="s">
        <v>318</v>
      </c>
      <c r="M354" s="236" t="s">
        <v>506</v>
      </c>
      <c r="N354" s="236" t="s">
        <v>494</v>
      </c>
      <c r="O354" s="236" t="s">
        <v>404</v>
      </c>
      <c r="P354" s="236" t="s">
        <v>495</v>
      </c>
      <c r="Q354" s="236">
        <v>3</v>
      </c>
      <c r="R354" s="236"/>
      <c r="S354" s="236" t="s">
        <v>1611</v>
      </c>
      <c r="T354" s="236"/>
      <c r="U354" s="236"/>
      <c r="V354" s="236"/>
      <c r="W354" s="236">
        <v>665</v>
      </c>
      <c r="X354" s="236"/>
      <c r="Y354" s="241">
        <f t="shared" si="40"/>
        <v>665</v>
      </c>
      <c r="Z354" s="236"/>
      <c r="AA354" s="236"/>
      <c r="AB354" s="236"/>
      <c r="AC354" s="236"/>
      <c r="AD354" s="236"/>
      <c r="AE354" s="236"/>
      <c r="AF354" s="243"/>
      <c r="AG354" s="236"/>
      <c r="AH354" s="236"/>
      <c r="AI354" s="212"/>
      <c r="AJ354" s="240"/>
      <c r="AK354" s="240"/>
      <c r="AL354" s="212">
        <f t="shared" si="39"/>
        <v>0</v>
      </c>
      <c r="AM354" s="236"/>
      <c r="AN354" s="236"/>
      <c r="AO354" s="236"/>
      <c r="AP354" s="236"/>
      <c r="AQ354" s="244"/>
    </row>
    <row r="355" spans="1:43" ht="30.75" customHeight="1" x14ac:dyDescent="0.15">
      <c r="A355" s="235" t="s">
        <v>1594</v>
      </c>
      <c r="B355" s="235" t="s">
        <v>399</v>
      </c>
      <c r="C355" s="235" t="s">
        <v>1612</v>
      </c>
      <c r="D355" s="236" t="s">
        <v>1609</v>
      </c>
      <c r="E355" s="236" t="s">
        <v>1610</v>
      </c>
      <c r="F355" s="236"/>
      <c r="G355" s="236" t="s">
        <v>249</v>
      </c>
      <c r="H355" s="236"/>
      <c r="I355" s="237" t="s">
        <v>274</v>
      </c>
      <c r="J355" s="237"/>
      <c r="K355" s="237"/>
      <c r="L355" s="237" t="s">
        <v>318</v>
      </c>
      <c r="M355" s="236" t="s">
        <v>506</v>
      </c>
      <c r="N355" s="236" t="s">
        <v>494</v>
      </c>
      <c r="O355" s="236" t="s">
        <v>404</v>
      </c>
      <c r="P355" s="236" t="s">
        <v>495</v>
      </c>
      <c r="Q355" s="236">
        <v>3</v>
      </c>
      <c r="R355" s="236"/>
      <c r="S355" s="236" t="s">
        <v>1611</v>
      </c>
      <c r="T355" s="236"/>
      <c r="U355" s="236"/>
      <c r="V355" s="236"/>
      <c r="W355" s="236">
        <v>665</v>
      </c>
      <c r="X355" s="236"/>
      <c r="Y355" s="241">
        <f t="shared" si="40"/>
        <v>665</v>
      </c>
      <c r="Z355" s="236"/>
      <c r="AA355" s="236"/>
      <c r="AB355" s="236"/>
      <c r="AC355" s="236"/>
      <c r="AD355" s="236"/>
      <c r="AE355" s="236"/>
      <c r="AF355" s="243"/>
      <c r="AG355" s="236"/>
      <c r="AH355" s="236"/>
      <c r="AI355" s="212"/>
      <c r="AJ355" s="240"/>
      <c r="AK355" s="240"/>
      <c r="AL355" s="212">
        <f t="shared" si="39"/>
        <v>0</v>
      </c>
      <c r="AM355" s="236"/>
      <c r="AN355" s="236"/>
      <c r="AO355" s="236"/>
      <c r="AP355" s="236"/>
      <c r="AQ355" s="244"/>
    </row>
    <row r="356" spans="1:43" ht="30.75" customHeight="1" x14ac:dyDescent="0.15">
      <c r="A356" s="235" t="s">
        <v>1594</v>
      </c>
      <c r="B356" s="235" t="s">
        <v>399</v>
      </c>
      <c r="C356" s="235" t="s">
        <v>1613</v>
      </c>
      <c r="D356" s="236" t="s">
        <v>1609</v>
      </c>
      <c r="E356" s="236" t="s">
        <v>1610</v>
      </c>
      <c r="F356" s="236"/>
      <c r="G356" s="236" t="s">
        <v>249</v>
      </c>
      <c r="H356" s="236"/>
      <c r="I356" s="237" t="s">
        <v>274</v>
      </c>
      <c r="J356" s="237"/>
      <c r="K356" s="237"/>
      <c r="L356" s="237" t="s">
        <v>318</v>
      </c>
      <c r="M356" s="236" t="s">
        <v>506</v>
      </c>
      <c r="N356" s="236" t="s">
        <v>494</v>
      </c>
      <c r="O356" s="236" t="s">
        <v>404</v>
      </c>
      <c r="P356" s="236" t="s">
        <v>495</v>
      </c>
      <c r="Q356" s="236">
        <v>3</v>
      </c>
      <c r="R356" s="236"/>
      <c r="S356" s="236" t="s">
        <v>1611</v>
      </c>
      <c r="T356" s="236"/>
      <c r="U356" s="236"/>
      <c r="V356" s="236"/>
      <c r="W356" s="236">
        <v>665</v>
      </c>
      <c r="X356" s="236"/>
      <c r="Y356" s="241">
        <f t="shared" si="40"/>
        <v>665</v>
      </c>
      <c r="Z356" s="236"/>
      <c r="AA356" s="236"/>
      <c r="AB356" s="236"/>
      <c r="AC356" s="236"/>
      <c r="AD356" s="236"/>
      <c r="AE356" s="236"/>
      <c r="AF356" s="243"/>
      <c r="AG356" s="236"/>
      <c r="AH356" s="236"/>
      <c r="AI356" s="212"/>
      <c r="AJ356" s="240"/>
      <c r="AK356" s="240"/>
      <c r="AL356" s="212">
        <f t="shared" si="39"/>
        <v>0</v>
      </c>
      <c r="AM356" s="236"/>
      <c r="AN356" s="236"/>
      <c r="AO356" s="236"/>
      <c r="AP356" s="236"/>
      <c r="AQ356" s="244"/>
    </row>
    <row r="357" spans="1:43" ht="36.75" customHeight="1" x14ac:dyDescent="0.15">
      <c r="A357" s="158" t="s">
        <v>398</v>
      </c>
      <c r="B357" s="109" t="s">
        <v>399</v>
      </c>
      <c r="C357" s="109" t="s">
        <v>400</v>
      </c>
      <c r="D357" s="185" t="s">
        <v>401</v>
      </c>
      <c r="E357" s="109" t="s">
        <v>1614</v>
      </c>
      <c r="F357" s="109" t="s">
        <v>240</v>
      </c>
      <c r="G357" s="109"/>
      <c r="H357" s="109"/>
      <c r="I357" s="109"/>
      <c r="J357" s="109"/>
      <c r="K357" s="109"/>
      <c r="L357" s="109"/>
      <c r="M357" s="109" t="s">
        <v>402</v>
      </c>
      <c r="N357" s="109" t="s">
        <v>403</v>
      </c>
      <c r="O357" s="139" t="s">
        <v>404</v>
      </c>
      <c r="P357" s="109" t="s">
        <v>405</v>
      </c>
      <c r="Q357" s="153">
        <v>6</v>
      </c>
      <c r="R357" s="95"/>
      <c r="S357" s="109"/>
      <c r="T357" s="94"/>
      <c r="U357" s="94"/>
      <c r="V357" s="96"/>
      <c r="W357" s="107"/>
      <c r="X357" s="108"/>
      <c r="Y357" s="110"/>
      <c r="Z357" s="108"/>
      <c r="AA357" s="108"/>
      <c r="AB357" s="146"/>
      <c r="AC357" s="147" t="s">
        <v>406</v>
      </c>
      <c r="AD357" s="112">
        <v>0</v>
      </c>
      <c r="AE357" s="113">
        <v>0</v>
      </c>
      <c r="AF357" s="111">
        <f>+AD357+AE357</f>
        <v>0</v>
      </c>
      <c r="AG357" s="113">
        <v>0</v>
      </c>
      <c r="AH357" s="113">
        <v>220</v>
      </c>
      <c r="AI357" s="115">
        <f>+AG357+AH357</f>
        <v>220</v>
      </c>
      <c r="AJ357" s="108">
        <f>+AD357+AG357</f>
        <v>0</v>
      </c>
      <c r="AK357" s="240">
        <f t="shared" ref="AK357:AK420" si="41">AE357+AH357</f>
        <v>220</v>
      </c>
      <c r="AL357" s="212">
        <f t="shared" si="39"/>
        <v>220</v>
      </c>
      <c r="AM357" s="113" t="s">
        <v>407</v>
      </c>
      <c r="AN357" s="113">
        <v>0</v>
      </c>
      <c r="AO357" s="156">
        <v>0</v>
      </c>
      <c r="AP357" s="149" t="s">
        <v>408</v>
      </c>
      <c r="AQ357" s="150" t="s">
        <v>409</v>
      </c>
    </row>
    <row r="358" spans="1:43" ht="30.75" customHeight="1" x14ac:dyDescent="0.15">
      <c r="A358" s="158" t="s">
        <v>410</v>
      </c>
      <c r="B358" s="109" t="s">
        <v>411</v>
      </c>
      <c r="C358" s="109" t="s">
        <v>412</v>
      </c>
      <c r="D358" s="185" t="s">
        <v>413</v>
      </c>
      <c r="E358" s="109" t="s">
        <v>1614</v>
      </c>
      <c r="F358" s="109" t="s">
        <v>240</v>
      </c>
      <c r="G358" s="109"/>
      <c r="H358" s="109"/>
      <c r="I358" s="109"/>
      <c r="J358" s="109"/>
      <c r="K358" s="109"/>
      <c r="L358" s="109"/>
      <c r="M358" s="109" t="s">
        <v>402</v>
      </c>
      <c r="N358" s="109" t="s">
        <v>403</v>
      </c>
      <c r="O358" s="139" t="s">
        <v>404</v>
      </c>
      <c r="P358" s="109" t="s">
        <v>414</v>
      </c>
      <c r="Q358" s="153">
        <v>3</v>
      </c>
      <c r="R358" s="114"/>
      <c r="S358" s="109"/>
      <c r="T358" s="109"/>
      <c r="U358" s="109"/>
      <c r="V358" s="151"/>
      <c r="W358" s="107"/>
      <c r="X358" s="108"/>
      <c r="Y358" s="110"/>
      <c r="Z358" s="108"/>
      <c r="AA358" s="108"/>
      <c r="AB358" s="146"/>
      <c r="AC358" s="147" t="s">
        <v>406</v>
      </c>
      <c r="AD358" s="112">
        <v>0</v>
      </c>
      <c r="AE358" s="113">
        <v>0</v>
      </c>
      <c r="AF358" s="111">
        <f>+AD358+AE358</f>
        <v>0</v>
      </c>
      <c r="AG358" s="113">
        <v>0</v>
      </c>
      <c r="AH358" s="113">
        <v>51</v>
      </c>
      <c r="AI358" s="115">
        <f>+AG358+AH358</f>
        <v>51</v>
      </c>
      <c r="AJ358" s="108">
        <f t="shared" ref="AJ358:AJ411" si="42">+AD358+AG358</f>
        <v>0</v>
      </c>
      <c r="AK358" s="240">
        <f t="shared" si="41"/>
        <v>51</v>
      </c>
      <c r="AL358" s="212">
        <f t="shared" si="39"/>
        <v>51</v>
      </c>
      <c r="AM358" s="113" t="s">
        <v>407</v>
      </c>
      <c r="AN358" s="113">
        <v>0</v>
      </c>
      <c r="AO358" s="156">
        <v>0</v>
      </c>
      <c r="AP358" s="149" t="s">
        <v>408</v>
      </c>
      <c r="AQ358" s="150" t="s">
        <v>409</v>
      </c>
    </row>
    <row r="359" spans="1:43" ht="30.75" customHeight="1" x14ac:dyDescent="0.15">
      <c r="A359" s="158" t="s">
        <v>415</v>
      </c>
      <c r="B359" s="109" t="s">
        <v>416</v>
      </c>
      <c r="C359" s="109" t="s">
        <v>417</v>
      </c>
      <c r="D359" s="185" t="s">
        <v>418</v>
      </c>
      <c r="E359" s="109" t="s">
        <v>1614</v>
      </c>
      <c r="F359" s="109" t="s">
        <v>240</v>
      </c>
      <c r="G359" s="109"/>
      <c r="H359" s="109"/>
      <c r="I359" s="109"/>
      <c r="J359" s="109"/>
      <c r="K359" s="109"/>
      <c r="L359" s="109"/>
      <c r="M359" s="109" t="s">
        <v>402</v>
      </c>
      <c r="N359" s="109" t="s">
        <v>403</v>
      </c>
      <c r="O359" s="139" t="s">
        <v>404</v>
      </c>
      <c r="P359" s="109" t="s">
        <v>414</v>
      </c>
      <c r="Q359" s="153">
        <v>30</v>
      </c>
      <c r="R359" s="95"/>
      <c r="S359" s="109"/>
      <c r="T359" s="94"/>
      <c r="U359" s="94"/>
      <c r="V359" s="96"/>
      <c r="W359" s="107"/>
      <c r="X359" s="108"/>
      <c r="Y359" s="110"/>
      <c r="Z359" s="108"/>
      <c r="AA359" s="108"/>
      <c r="AB359" s="146"/>
      <c r="AC359" s="147" t="s">
        <v>406</v>
      </c>
      <c r="AD359" s="112">
        <v>0</v>
      </c>
      <c r="AE359" s="113">
        <v>0</v>
      </c>
      <c r="AF359" s="111">
        <f t="shared" ref="AF359:AF422" si="43">+AD359+AE359</f>
        <v>0</v>
      </c>
      <c r="AG359" s="113">
        <v>0</v>
      </c>
      <c r="AH359" s="113">
        <v>2</v>
      </c>
      <c r="AI359" s="115">
        <f t="shared" ref="AI359:AI422" si="44">+AG359+AH359</f>
        <v>2</v>
      </c>
      <c r="AJ359" s="108">
        <f t="shared" si="42"/>
        <v>0</v>
      </c>
      <c r="AK359" s="240">
        <f t="shared" si="41"/>
        <v>2</v>
      </c>
      <c r="AL359" s="212">
        <f t="shared" si="39"/>
        <v>2</v>
      </c>
      <c r="AM359" s="113" t="s">
        <v>407</v>
      </c>
      <c r="AN359" s="113">
        <v>0</v>
      </c>
      <c r="AO359" s="156">
        <v>0</v>
      </c>
      <c r="AP359" s="149" t="s">
        <v>408</v>
      </c>
      <c r="AQ359" s="150" t="s">
        <v>409</v>
      </c>
    </row>
    <row r="360" spans="1:43" ht="30.75" customHeight="1" x14ac:dyDescent="0.15">
      <c r="A360" s="158" t="s">
        <v>415</v>
      </c>
      <c r="B360" s="109" t="s">
        <v>416</v>
      </c>
      <c r="C360" s="109" t="s">
        <v>417</v>
      </c>
      <c r="D360" s="185" t="s">
        <v>419</v>
      </c>
      <c r="E360" s="109" t="s">
        <v>1614</v>
      </c>
      <c r="F360" s="109" t="s">
        <v>240</v>
      </c>
      <c r="G360" s="109"/>
      <c r="H360" s="109"/>
      <c r="I360" s="109"/>
      <c r="J360" s="109"/>
      <c r="K360" s="109"/>
      <c r="L360" s="109"/>
      <c r="M360" s="109" t="s">
        <v>402</v>
      </c>
      <c r="N360" s="109" t="s">
        <v>403</v>
      </c>
      <c r="O360" s="139" t="s">
        <v>404</v>
      </c>
      <c r="P360" s="109" t="s">
        <v>414</v>
      </c>
      <c r="Q360" s="153">
        <v>30</v>
      </c>
      <c r="R360" s="95"/>
      <c r="S360" s="109"/>
      <c r="T360" s="94"/>
      <c r="U360" s="94"/>
      <c r="V360" s="96"/>
      <c r="W360" s="107"/>
      <c r="X360" s="108"/>
      <c r="Y360" s="110"/>
      <c r="Z360" s="108"/>
      <c r="AA360" s="108"/>
      <c r="AB360" s="146"/>
      <c r="AC360" s="147" t="s">
        <v>406</v>
      </c>
      <c r="AD360" s="112">
        <v>0</v>
      </c>
      <c r="AE360" s="113">
        <v>0</v>
      </c>
      <c r="AF360" s="111">
        <f t="shared" si="43"/>
        <v>0</v>
      </c>
      <c r="AG360" s="113">
        <v>0</v>
      </c>
      <c r="AH360" s="113">
        <v>0</v>
      </c>
      <c r="AI360" s="115">
        <f t="shared" si="44"/>
        <v>0</v>
      </c>
      <c r="AJ360" s="108">
        <f t="shared" si="42"/>
        <v>0</v>
      </c>
      <c r="AK360" s="240">
        <f t="shared" si="41"/>
        <v>0</v>
      </c>
      <c r="AL360" s="212">
        <f t="shared" si="39"/>
        <v>0</v>
      </c>
      <c r="AM360" s="113" t="s">
        <v>407</v>
      </c>
      <c r="AN360" s="113">
        <v>0</v>
      </c>
      <c r="AO360" s="156">
        <v>0</v>
      </c>
      <c r="AP360" s="149" t="s">
        <v>408</v>
      </c>
      <c r="AQ360" s="150" t="s">
        <v>409</v>
      </c>
    </row>
    <row r="361" spans="1:43" ht="30.75" customHeight="1" x14ac:dyDescent="0.15">
      <c r="A361" s="158" t="s">
        <v>415</v>
      </c>
      <c r="B361" s="109" t="s">
        <v>416</v>
      </c>
      <c r="C361" s="109" t="s">
        <v>417</v>
      </c>
      <c r="D361" s="185" t="s">
        <v>420</v>
      </c>
      <c r="E361" s="109" t="s">
        <v>1614</v>
      </c>
      <c r="F361" s="109" t="s">
        <v>240</v>
      </c>
      <c r="G361" s="109"/>
      <c r="H361" s="109"/>
      <c r="I361" s="109"/>
      <c r="J361" s="109"/>
      <c r="K361" s="109"/>
      <c r="L361" s="109"/>
      <c r="M361" s="109" t="s">
        <v>402</v>
      </c>
      <c r="N361" s="109" t="s">
        <v>403</v>
      </c>
      <c r="O361" s="139" t="s">
        <v>404</v>
      </c>
      <c r="P361" s="109" t="s">
        <v>414</v>
      </c>
      <c r="Q361" s="153">
        <v>30</v>
      </c>
      <c r="R361" s="95"/>
      <c r="S361" s="109"/>
      <c r="T361" s="94"/>
      <c r="U361" s="94"/>
      <c r="V361" s="96"/>
      <c r="W361" s="107"/>
      <c r="X361" s="108"/>
      <c r="Y361" s="110"/>
      <c r="Z361" s="108"/>
      <c r="AA361" s="108"/>
      <c r="AB361" s="146"/>
      <c r="AC361" s="147" t="s">
        <v>406</v>
      </c>
      <c r="AD361" s="112">
        <v>0</v>
      </c>
      <c r="AE361" s="113">
        <v>0</v>
      </c>
      <c r="AF361" s="111">
        <f t="shared" si="43"/>
        <v>0</v>
      </c>
      <c r="AG361" s="113">
        <v>0</v>
      </c>
      <c r="AH361" s="113">
        <v>21</v>
      </c>
      <c r="AI361" s="115">
        <f t="shared" si="44"/>
        <v>21</v>
      </c>
      <c r="AJ361" s="108">
        <f t="shared" si="42"/>
        <v>0</v>
      </c>
      <c r="AK361" s="240">
        <f t="shared" si="41"/>
        <v>21</v>
      </c>
      <c r="AL361" s="212">
        <f t="shared" si="39"/>
        <v>21</v>
      </c>
      <c r="AM361" s="113" t="s">
        <v>407</v>
      </c>
      <c r="AN361" s="113">
        <v>0</v>
      </c>
      <c r="AO361" s="156">
        <v>0</v>
      </c>
      <c r="AP361" s="149" t="s">
        <v>408</v>
      </c>
      <c r="AQ361" s="150" t="s">
        <v>409</v>
      </c>
    </row>
    <row r="362" spans="1:43" ht="30.75" customHeight="1" x14ac:dyDescent="0.15">
      <c r="A362" s="158" t="s">
        <v>415</v>
      </c>
      <c r="B362" s="109" t="s">
        <v>416</v>
      </c>
      <c r="C362" s="109" t="s">
        <v>417</v>
      </c>
      <c r="D362" s="185" t="s">
        <v>421</v>
      </c>
      <c r="E362" s="109" t="s">
        <v>1614</v>
      </c>
      <c r="F362" s="109" t="s">
        <v>240</v>
      </c>
      <c r="G362" s="109"/>
      <c r="H362" s="109"/>
      <c r="I362" s="109"/>
      <c r="J362" s="109"/>
      <c r="K362" s="109"/>
      <c r="L362" s="109"/>
      <c r="M362" s="109" t="s">
        <v>402</v>
      </c>
      <c r="N362" s="109" t="s">
        <v>403</v>
      </c>
      <c r="O362" s="139" t="s">
        <v>404</v>
      </c>
      <c r="P362" s="109" t="s">
        <v>414</v>
      </c>
      <c r="Q362" s="153">
        <v>30</v>
      </c>
      <c r="R362" s="95"/>
      <c r="S362" s="109"/>
      <c r="T362" s="94"/>
      <c r="U362" s="94"/>
      <c r="V362" s="96"/>
      <c r="W362" s="107"/>
      <c r="X362" s="108"/>
      <c r="Y362" s="110"/>
      <c r="Z362" s="108"/>
      <c r="AA362" s="108"/>
      <c r="AB362" s="146"/>
      <c r="AC362" s="147" t="s">
        <v>406</v>
      </c>
      <c r="AD362" s="112">
        <v>0</v>
      </c>
      <c r="AE362" s="113">
        <v>0</v>
      </c>
      <c r="AF362" s="111">
        <f t="shared" si="43"/>
        <v>0</v>
      </c>
      <c r="AG362" s="113">
        <v>0</v>
      </c>
      <c r="AH362" s="113">
        <v>0</v>
      </c>
      <c r="AI362" s="115">
        <f t="shared" si="44"/>
        <v>0</v>
      </c>
      <c r="AJ362" s="108">
        <f t="shared" si="42"/>
        <v>0</v>
      </c>
      <c r="AK362" s="240">
        <f t="shared" si="41"/>
        <v>0</v>
      </c>
      <c r="AL362" s="212">
        <f t="shared" si="39"/>
        <v>0</v>
      </c>
      <c r="AM362" s="113" t="s">
        <v>407</v>
      </c>
      <c r="AN362" s="113">
        <v>0</v>
      </c>
      <c r="AO362" s="156">
        <v>0</v>
      </c>
      <c r="AP362" s="149" t="s">
        <v>408</v>
      </c>
      <c r="AQ362" s="150" t="s">
        <v>409</v>
      </c>
    </row>
    <row r="363" spans="1:43" ht="30.75" customHeight="1" x14ac:dyDescent="0.15">
      <c r="A363" s="158" t="s">
        <v>415</v>
      </c>
      <c r="B363" s="109" t="s">
        <v>416</v>
      </c>
      <c r="C363" s="109" t="s">
        <v>417</v>
      </c>
      <c r="D363" s="185" t="s">
        <v>422</v>
      </c>
      <c r="E363" s="109" t="s">
        <v>1614</v>
      </c>
      <c r="F363" s="109" t="s">
        <v>240</v>
      </c>
      <c r="G363" s="109"/>
      <c r="H363" s="109"/>
      <c r="I363" s="109"/>
      <c r="J363" s="109"/>
      <c r="K363" s="109"/>
      <c r="L363" s="109"/>
      <c r="M363" s="109" t="s">
        <v>402</v>
      </c>
      <c r="N363" s="109" t="s">
        <v>403</v>
      </c>
      <c r="O363" s="139" t="s">
        <v>404</v>
      </c>
      <c r="P363" s="109" t="s">
        <v>414</v>
      </c>
      <c r="Q363" s="153">
        <v>30</v>
      </c>
      <c r="R363" s="95"/>
      <c r="S363" s="109"/>
      <c r="T363" s="94"/>
      <c r="U363" s="94"/>
      <c r="V363" s="96"/>
      <c r="W363" s="107"/>
      <c r="X363" s="108"/>
      <c r="Y363" s="110"/>
      <c r="Z363" s="108"/>
      <c r="AA363" s="108"/>
      <c r="AB363" s="146"/>
      <c r="AC363" s="147" t="s">
        <v>406</v>
      </c>
      <c r="AD363" s="112">
        <v>0</v>
      </c>
      <c r="AE363" s="113">
        <v>0</v>
      </c>
      <c r="AF363" s="111">
        <f t="shared" si="43"/>
        <v>0</v>
      </c>
      <c r="AG363" s="113">
        <v>0</v>
      </c>
      <c r="AH363" s="113">
        <v>0</v>
      </c>
      <c r="AI363" s="115">
        <f t="shared" si="44"/>
        <v>0</v>
      </c>
      <c r="AJ363" s="108">
        <f t="shared" si="42"/>
        <v>0</v>
      </c>
      <c r="AK363" s="240">
        <f t="shared" si="41"/>
        <v>0</v>
      </c>
      <c r="AL363" s="212">
        <f t="shared" si="39"/>
        <v>0</v>
      </c>
      <c r="AM363" s="113" t="s">
        <v>407</v>
      </c>
      <c r="AN363" s="113">
        <v>0</v>
      </c>
      <c r="AO363" s="156">
        <v>0</v>
      </c>
      <c r="AP363" s="149" t="s">
        <v>408</v>
      </c>
      <c r="AQ363" s="150" t="s">
        <v>409</v>
      </c>
    </row>
    <row r="364" spans="1:43" ht="30.75" customHeight="1" x14ac:dyDescent="0.15">
      <c r="A364" s="158" t="s">
        <v>415</v>
      </c>
      <c r="B364" s="109" t="s">
        <v>416</v>
      </c>
      <c r="C364" s="109" t="s">
        <v>417</v>
      </c>
      <c r="D364" s="185" t="s">
        <v>423</v>
      </c>
      <c r="E364" s="109" t="s">
        <v>1614</v>
      </c>
      <c r="F364" s="109" t="s">
        <v>240</v>
      </c>
      <c r="G364" s="109"/>
      <c r="H364" s="109"/>
      <c r="I364" s="109"/>
      <c r="J364" s="109"/>
      <c r="K364" s="109"/>
      <c r="L364" s="109"/>
      <c r="M364" s="109" t="s">
        <v>402</v>
      </c>
      <c r="N364" s="109" t="s">
        <v>403</v>
      </c>
      <c r="O364" s="139" t="s">
        <v>404</v>
      </c>
      <c r="P364" s="109" t="s">
        <v>414</v>
      </c>
      <c r="Q364" s="153">
        <v>30</v>
      </c>
      <c r="R364" s="95"/>
      <c r="S364" s="109"/>
      <c r="T364" s="94"/>
      <c r="U364" s="94"/>
      <c r="V364" s="96"/>
      <c r="W364" s="107"/>
      <c r="X364" s="108"/>
      <c r="Y364" s="110"/>
      <c r="Z364" s="108"/>
      <c r="AA364" s="108"/>
      <c r="AB364" s="146"/>
      <c r="AC364" s="147" t="s">
        <v>406</v>
      </c>
      <c r="AD364" s="112">
        <v>0</v>
      </c>
      <c r="AE364" s="113">
        <v>0</v>
      </c>
      <c r="AF364" s="111">
        <f t="shared" si="43"/>
        <v>0</v>
      </c>
      <c r="AG364" s="113">
        <v>0</v>
      </c>
      <c r="AH364" s="113">
        <v>24</v>
      </c>
      <c r="AI364" s="115">
        <f t="shared" si="44"/>
        <v>24</v>
      </c>
      <c r="AJ364" s="108">
        <f t="shared" si="42"/>
        <v>0</v>
      </c>
      <c r="AK364" s="240">
        <f t="shared" si="41"/>
        <v>24</v>
      </c>
      <c r="AL364" s="212">
        <f t="shared" si="39"/>
        <v>24</v>
      </c>
      <c r="AM364" s="113" t="s">
        <v>407</v>
      </c>
      <c r="AN364" s="113">
        <v>0</v>
      </c>
      <c r="AO364" s="156">
        <v>0</v>
      </c>
      <c r="AP364" s="149" t="s">
        <v>408</v>
      </c>
      <c r="AQ364" s="150" t="s">
        <v>409</v>
      </c>
    </row>
    <row r="365" spans="1:43" ht="33.75" x14ac:dyDescent="0.15">
      <c r="A365" s="158" t="s">
        <v>415</v>
      </c>
      <c r="B365" s="109" t="s">
        <v>416</v>
      </c>
      <c r="C365" s="109" t="s">
        <v>417</v>
      </c>
      <c r="D365" s="185" t="s">
        <v>424</v>
      </c>
      <c r="E365" s="109" t="s">
        <v>1614</v>
      </c>
      <c r="F365" s="109" t="s">
        <v>240</v>
      </c>
      <c r="G365" s="109"/>
      <c r="H365" s="109"/>
      <c r="I365" s="109"/>
      <c r="J365" s="109"/>
      <c r="K365" s="109"/>
      <c r="L365" s="109"/>
      <c r="M365" s="109" t="s">
        <v>402</v>
      </c>
      <c r="N365" s="109" t="s">
        <v>403</v>
      </c>
      <c r="O365" s="139" t="s">
        <v>404</v>
      </c>
      <c r="P365" s="109" t="s">
        <v>414</v>
      </c>
      <c r="Q365" s="153">
        <v>30</v>
      </c>
      <c r="R365" s="95"/>
      <c r="S365" s="109"/>
      <c r="T365" s="94"/>
      <c r="U365" s="94"/>
      <c r="V365" s="96"/>
      <c r="W365" s="107"/>
      <c r="X365" s="108"/>
      <c r="Y365" s="110"/>
      <c r="Z365" s="108"/>
      <c r="AA365" s="108"/>
      <c r="AB365" s="146"/>
      <c r="AC365" s="147" t="s">
        <v>406</v>
      </c>
      <c r="AD365" s="112">
        <v>0</v>
      </c>
      <c r="AE365" s="113">
        <v>0</v>
      </c>
      <c r="AF365" s="111">
        <v>0</v>
      </c>
      <c r="AG365" s="113">
        <v>0</v>
      </c>
      <c r="AH365" s="113">
        <v>7</v>
      </c>
      <c r="AI365" s="115">
        <f t="shared" si="44"/>
        <v>7</v>
      </c>
      <c r="AJ365" s="108">
        <f t="shared" si="42"/>
        <v>0</v>
      </c>
      <c r="AK365" s="240">
        <f t="shared" si="41"/>
        <v>7</v>
      </c>
      <c r="AL365" s="212">
        <f t="shared" si="39"/>
        <v>7</v>
      </c>
      <c r="AM365" s="113" t="s">
        <v>407</v>
      </c>
      <c r="AN365" s="113">
        <v>0</v>
      </c>
      <c r="AO365" s="156">
        <v>0</v>
      </c>
      <c r="AP365" s="149" t="s">
        <v>408</v>
      </c>
      <c r="AQ365" s="150" t="s">
        <v>409</v>
      </c>
    </row>
    <row r="366" spans="1:43" ht="30.75" customHeight="1" x14ac:dyDescent="0.15">
      <c r="A366" s="158" t="s">
        <v>415</v>
      </c>
      <c r="B366" s="109" t="s">
        <v>416</v>
      </c>
      <c r="C366" s="109" t="s">
        <v>417</v>
      </c>
      <c r="D366" s="185" t="s">
        <v>425</v>
      </c>
      <c r="E366" s="109" t="s">
        <v>1614</v>
      </c>
      <c r="F366" s="109" t="s">
        <v>240</v>
      </c>
      <c r="G366" s="109"/>
      <c r="H366" s="109"/>
      <c r="I366" s="109"/>
      <c r="J366" s="109"/>
      <c r="K366" s="109"/>
      <c r="L366" s="109"/>
      <c r="M366" s="109" t="s">
        <v>402</v>
      </c>
      <c r="N366" s="109" t="s">
        <v>403</v>
      </c>
      <c r="O366" s="139" t="s">
        <v>404</v>
      </c>
      <c r="P366" s="109" t="s">
        <v>414</v>
      </c>
      <c r="Q366" s="153">
        <v>30</v>
      </c>
      <c r="R366" s="95"/>
      <c r="S366" s="109"/>
      <c r="T366" s="94"/>
      <c r="U366" s="94"/>
      <c r="V366" s="96"/>
      <c r="W366" s="107"/>
      <c r="X366" s="108"/>
      <c r="Y366" s="110"/>
      <c r="Z366" s="108"/>
      <c r="AA366" s="108"/>
      <c r="AB366" s="146"/>
      <c r="AC366" s="147" t="s">
        <v>406</v>
      </c>
      <c r="AD366" s="112">
        <v>0</v>
      </c>
      <c r="AE366" s="113">
        <v>0</v>
      </c>
      <c r="AF366" s="111">
        <f t="shared" si="43"/>
        <v>0</v>
      </c>
      <c r="AG366" s="113">
        <v>0</v>
      </c>
      <c r="AH366" s="113">
        <v>41</v>
      </c>
      <c r="AI366" s="115">
        <f t="shared" si="44"/>
        <v>41</v>
      </c>
      <c r="AJ366" s="108">
        <f t="shared" si="42"/>
        <v>0</v>
      </c>
      <c r="AK366" s="240">
        <f t="shared" si="41"/>
        <v>41</v>
      </c>
      <c r="AL366" s="212">
        <f t="shared" si="39"/>
        <v>41</v>
      </c>
      <c r="AM366" s="113" t="s">
        <v>407</v>
      </c>
      <c r="AN366" s="113">
        <v>0</v>
      </c>
      <c r="AO366" s="156">
        <v>0</v>
      </c>
      <c r="AP366" s="149" t="s">
        <v>408</v>
      </c>
      <c r="AQ366" s="150" t="s">
        <v>409</v>
      </c>
    </row>
    <row r="367" spans="1:43" ht="30.75" customHeight="1" x14ac:dyDescent="0.15">
      <c r="A367" s="158" t="s">
        <v>415</v>
      </c>
      <c r="B367" s="109" t="s">
        <v>416</v>
      </c>
      <c r="C367" s="109" t="s">
        <v>417</v>
      </c>
      <c r="D367" s="185" t="s">
        <v>426</v>
      </c>
      <c r="E367" s="109" t="s">
        <v>1614</v>
      </c>
      <c r="F367" s="109" t="s">
        <v>240</v>
      </c>
      <c r="G367" s="109"/>
      <c r="H367" s="109"/>
      <c r="I367" s="109"/>
      <c r="J367" s="109"/>
      <c r="K367" s="109"/>
      <c r="L367" s="109"/>
      <c r="M367" s="109" t="s">
        <v>402</v>
      </c>
      <c r="N367" s="109" t="s">
        <v>403</v>
      </c>
      <c r="O367" s="139" t="s">
        <v>404</v>
      </c>
      <c r="P367" s="109" t="s">
        <v>414</v>
      </c>
      <c r="Q367" s="153">
        <v>30</v>
      </c>
      <c r="R367" s="95"/>
      <c r="S367" s="109"/>
      <c r="T367" s="94"/>
      <c r="U367" s="94"/>
      <c r="V367" s="96"/>
      <c r="W367" s="107"/>
      <c r="X367" s="108"/>
      <c r="Y367" s="110"/>
      <c r="Z367" s="108"/>
      <c r="AA367" s="108"/>
      <c r="AB367" s="146"/>
      <c r="AC367" s="147" t="s">
        <v>406</v>
      </c>
      <c r="AD367" s="112">
        <v>0</v>
      </c>
      <c r="AE367" s="113">
        <v>0</v>
      </c>
      <c r="AF367" s="111">
        <f t="shared" si="43"/>
        <v>0</v>
      </c>
      <c r="AG367" s="113">
        <v>0</v>
      </c>
      <c r="AH367" s="113">
        <v>0</v>
      </c>
      <c r="AI367" s="115">
        <f t="shared" si="44"/>
        <v>0</v>
      </c>
      <c r="AJ367" s="108">
        <f t="shared" si="42"/>
        <v>0</v>
      </c>
      <c r="AK367" s="240">
        <f t="shared" si="41"/>
        <v>0</v>
      </c>
      <c r="AL367" s="212">
        <f t="shared" si="39"/>
        <v>0</v>
      </c>
      <c r="AM367" s="113" t="s">
        <v>407</v>
      </c>
      <c r="AN367" s="113">
        <v>0</v>
      </c>
      <c r="AO367" s="156">
        <v>0</v>
      </c>
      <c r="AP367" s="149" t="s">
        <v>408</v>
      </c>
      <c r="AQ367" s="150" t="s">
        <v>409</v>
      </c>
    </row>
    <row r="368" spans="1:43" ht="30.75" customHeight="1" x14ac:dyDescent="0.15">
      <c r="A368" s="158" t="s">
        <v>415</v>
      </c>
      <c r="B368" s="109" t="s">
        <v>416</v>
      </c>
      <c r="C368" s="109" t="s">
        <v>417</v>
      </c>
      <c r="D368" s="185" t="s">
        <v>427</v>
      </c>
      <c r="E368" s="109" t="s">
        <v>1614</v>
      </c>
      <c r="F368" s="109" t="s">
        <v>240</v>
      </c>
      <c r="G368" s="109"/>
      <c r="H368" s="109"/>
      <c r="I368" s="109"/>
      <c r="J368" s="109"/>
      <c r="K368" s="109"/>
      <c r="L368" s="109"/>
      <c r="M368" s="109" t="s">
        <v>402</v>
      </c>
      <c r="N368" s="109" t="s">
        <v>403</v>
      </c>
      <c r="O368" s="139" t="s">
        <v>404</v>
      </c>
      <c r="P368" s="109" t="s">
        <v>414</v>
      </c>
      <c r="Q368" s="153">
        <v>30</v>
      </c>
      <c r="R368" s="95"/>
      <c r="S368" s="109"/>
      <c r="T368" s="94"/>
      <c r="U368" s="94"/>
      <c r="V368" s="96"/>
      <c r="W368" s="107"/>
      <c r="X368" s="108"/>
      <c r="Y368" s="110"/>
      <c r="Z368" s="108"/>
      <c r="AA368" s="108"/>
      <c r="AB368" s="146"/>
      <c r="AC368" s="147" t="s">
        <v>406</v>
      </c>
      <c r="AD368" s="112">
        <v>0</v>
      </c>
      <c r="AE368" s="113">
        <v>0</v>
      </c>
      <c r="AF368" s="111">
        <f t="shared" si="43"/>
        <v>0</v>
      </c>
      <c r="AG368" s="113">
        <v>0</v>
      </c>
      <c r="AH368" s="113">
        <v>3</v>
      </c>
      <c r="AI368" s="115">
        <f t="shared" si="44"/>
        <v>3</v>
      </c>
      <c r="AJ368" s="108">
        <f t="shared" si="42"/>
        <v>0</v>
      </c>
      <c r="AK368" s="240">
        <f t="shared" si="41"/>
        <v>3</v>
      </c>
      <c r="AL368" s="212">
        <f t="shared" si="39"/>
        <v>3</v>
      </c>
      <c r="AM368" s="113" t="s">
        <v>407</v>
      </c>
      <c r="AN368" s="113">
        <v>0</v>
      </c>
      <c r="AO368" s="156">
        <v>0</v>
      </c>
      <c r="AP368" s="149" t="s">
        <v>408</v>
      </c>
      <c r="AQ368" s="150" t="s">
        <v>409</v>
      </c>
    </row>
    <row r="369" spans="1:43" ht="30.75" customHeight="1" x14ac:dyDescent="0.15">
      <c r="A369" s="158" t="s">
        <v>415</v>
      </c>
      <c r="B369" s="109" t="s">
        <v>416</v>
      </c>
      <c r="C369" s="109" t="s">
        <v>417</v>
      </c>
      <c r="D369" s="185" t="s">
        <v>428</v>
      </c>
      <c r="E369" s="109" t="s">
        <v>1614</v>
      </c>
      <c r="F369" s="109" t="s">
        <v>240</v>
      </c>
      <c r="G369" s="109"/>
      <c r="H369" s="109"/>
      <c r="I369" s="109"/>
      <c r="J369" s="109"/>
      <c r="K369" s="109"/>
      <c r="L369" s="109"/>
      <c r="M369" s="109" t="s">
        <v>402</v>
      </c>
      <c r="N369" s="109" t="s">
        <v>403</v>
      </c>
      <c r="O369" s="139" t="s">
        <v>404</v>
      </c>
      <c r="P369" s="109" t="s">
        <v>414</v>
      </c>
      <c r="Q369" s="153">
        <v>30</v>
      </c>
      <c r="R369" s="95"/>
      <c r="S369" s="109"/>
      <c r="T369" s="94"/>
      <c r="U369" s="94"/>
      <c r="V369" s="96"/>
      <c r="W369" s="107"/>
      <c r="X369" s="108"/>
      <c r="Y369" s="110"/>
      <c r="Z369" s="108"/>
      <c r="AA369" s="108"/>
      <c r="AB369" s="146"/>
      <c r="AC369" s="147" t="s">
        <v>406</v>
      </c>
      <c r="AD369" s="112">
        <v>0</v>
      </c>
      <c r="AE369" s="113">
        <v>0</v>
      </c>
      <c r="AF369" s="111">
        <f t="shared" si="43"/>
        <v>0</v>
      </c>
      <c r="AG369" s="113">
        <v>0</v>
      </c>
      <c r="AH369" s="113">
        <v>1</v>
      </c>
      <c r="AI369" s="115">
        <f t="shared" si="44"/>
        <v>1</v>
      </c>
      <c r="AJ369" s="108">
        <f t="shared" si="42"/>
        <v>0</v>
      </c>
      <c r="AK369" s="240">
        <f t="shared" si="41"/>
        <v>1</v>
      </c>
      <c r="AL369" s="212">
        <f t="shared" si="39"/>
        <v>1</v>
      </c>
      <c r="AM369" s="113" t="s">
        <v>407</v>
      </c>
      <c r="AN369" s="113">
        <v>0</v>
      </c>
      <c r="AO369" s="156">
        <v>0</v>
      </c>
      <c r="AP369" s="149" t="s">
        <v>408</v>
      </c>
      <c r="AQ369" s="150" t="s">
        <v>409</v>
      </c>
    </row>
    <row r="370" spans="1:43" ht="30.75" customHeight="1" x14ac:dyDescent="0.15">
      <c r="A370" s="158" t="s">
        <v>415</v>
      </c>
      <c r="B370" s="109" t="s">
        <v>416</v>
      </c>
      <c r="C370" s="109" t="s">
        <v>417</v>
      </c>
      <c r="D370" s="185" t="s">
        <v>429</v>
      </c>
      <c r="E370" s="109" t="s">
        <v>1614</v>
      </c>
      <c r="F370" s="109" t="s">
        <v>240</v>
      </c>
      <c r="G370" s="109"/>
      <c r="H370" s="109"/>
      <c r="I370" s="109"/>
      <c r="J370" s="109"/>
      <c r="K370" s="109"/>
      <c r="L370" s="109"/>
      <c r="M370" s="109" t="s">
        <v>402</v>
      </c>
      <c r="N370" s="109" t="s">
        <v>403</v>
      </c>
      <c r="O370" s="139" t="s">
        <v>404</v>
      </c>
      <c r="P370" s="109" t="s">
        <v>414</v>
      </c>
      <c r="Q370" s="153">
        <v>30</v>
      </c>
      <c r="R370" s="95"/>
      <c r="S370" s="109"/>
      <c r="T370" s="94"/>
      <c r="U370" s="94"/>
      <c r="V370" s="96"/>
      <c r="W370" s="107"/>
      <c r="X370" s="108"/>
      <c r="Y370" s="110"/>
      <c r="Z370" s="108"/>
      <c r="AA370" s="108"/>
      <c r="AB370" s="146"/>
      <c r="AC370" s="147" t="s">
        <v>406</v>
      </c>
      <c r="AD370" s="112">
        <v>0</v>
      </c>
      <c r="AE370" s="113">
        <v>0</v>
      </c>
      <c r="AF370" s="111">
        <f t="shared" si="43"/>
        <v>0</v>
      </c>
      <c r="AG370" s="113">
        <v>0</v>
      </c>
      <c r="AH370" s="113">
        <v>1</v>
      </c>
      <c r="AI370" s="115">
        <f t="shared" si="44"/>
        <v>1</v>
      </c>
      <c r="AJ370" s="108">
        <f t="shared" si="42"/>
        <v>0</v>
      </c>
      <c r="AK370" s="240">
        <f t="shared" si="41"/>
        <v>1</v>
      </c>
      <c r="AL370" s="212">
        <f t="shared" si="39"/>
        <v>1</v>
      </c>
      <c r="AM370" s="113" t="s">
        <v>407</v>
      </c>
      <c r="AN370" s="113">
        <v>0</v>
      </c>
      <c r="AO370" s="156">
        <v>0</v>
      </c>
      <c r="AP370" s="149" t="s">
        <v>408</v>
      </c>
      <c r="AQ370" s="150" t="s">
        <v>409</v>
      </c>
    </row>
    <row r="371" spans="1:43" ht="30.75" customHeight="1" x14ac:dyDescent="0.15">
      <c r="A371" s="158" t="s">
        <v>415</v>
      </c>
      <c r="B371" s="109" t="s">
        <v>416</v>
      </c>
      <c r="C371" s="109" t="s">
        <v>417</v>
      </c>
      <c r="D371" s="185" t="s">
        <v>430</v>
      </c>
      <c r="E371" s="109" t="s">
        <v>1614</v>
      </c>
      <c r="F371" s="109" t="s">
        <v>240</v>
      </c>
      <c r="G371" s="109"/>
      <c r="H371" s="109"/>
      <c r="I371" s="109"/>
      <c r="J371" s="109"/>
      <c r="K371" s="109"/>
      <c r="L371" s="109"/>
      <c r="M371" s="109" t="s">
        <v>402</v>
      </c>
      <c r="N371" s="109" t="s">
        <v>403</v>
      </c>
      <c r="O371" s="139" t="s">
        <v>404</v>
      </c>
      <c r="P371" s="109" t="s">
        <v>414</v>
      </c>
      <c r="Q371" s="153">
        <v>30</v>
      </c>
      <c r="R371" s="95"/>
      <c r="S371" s="109"/>
      <c r="T371" s="94"/>
      <c r="U371" s="94"/>
      <c r="V371" s="96"/>
      <c r="W371" s="107"/>
      <c r="X371" s="108"/>
      <c r="Y371" s="110"/>
      <c r="Z371" s="108"/>
      <c r="AA371" s="108"/>
      <c r="AB371" s="146"/>
      <c r="AC371" s="147" t="s">
        <v>406</v>
      </c>
      <c r="AD371" s="112">
        <v>0</v>
      </c>
      <c r="AE371" s="113">
        <v>0</v>
      </c>
      <c r="AF371" s="111">
        <f t="shared" si="43"/>
        <v>0</v>
      </c>
      <c r="AG371" s="113">
        <v>0</v>
      </c>
      <c r="AH371" s="113">
        <v>0</v>
      </c>
      <c r="AI371" s="115">
        <f t="shared" si="44"/>
        <v>0</v>
      </c>
      <c r="AJ371" s="108">
        <f t="shared" si="42"/>
        <v>0</v>
      </c>
      <c r="AK371" s="240">
        <f t="shared" si="41"/>
        <v>0</v>
      </c>
      <c r="AL371" s="212">
        <f t="shared" si="39"/>
        <v>0</v>
      </c>
      <c r="AM371" s="113" t="s">
        <v>407</v>
      </c>
      <c r="AN371" s="113">
        <v>0</v>
      </c>
      <c r="AO371" s="156">
        <v>0</v>
      </c>
      <c r="AP371" s="149" t="s">
        <v>408</v>
      </c>
      <c r="AQ371" s="150" t="s">
        <v>409</v>
      </c>
    </row>
    <row r="372" spans="1:43" ht="30.75" customHeight="1" x14ac:dyDescent="0.15">
      <c r="A372" s="158" t="s">
        <v>415</v>
      </c>
      <c r="B372" s="109" t="s">
        <v>416</v>
      </c>
      <c r="C372" s="109" t="s">
        <v>417</v>
      </c>
      <c r="D372" s="185" t="s">
        <v>431</v>
      </c>
      <c r="E372" s="109" t="s">
        <v>1614</v>
      </c>
      <c r="F372" s="109" t="s">
        <v>240</v>
      </c>
      <c r="G372" s="109"/>
      <c r="H372" s="109"/>
      <c r="I372" s="109"/>
      <c r="J372" s="109"/>
      <c r="K372" s="109"/>
      <c r="L372" s="109"/>
      <c r="M372" s="109" t="s">
        <v>402</v>
      </c>
      <c r="N372" s="109" t="s">
        <v>403</v>
      </c>
      <c r="O372" s="139" t="s">
        <v>404</v>
      </c>
      <c r="P372" s="109" t="s">
        <v>414</v>
      </c>
      <c r="Q372" s="153">
        <v>30</v>
      </c>
      <c r="R372" s="95"/>
      <c r="S372" s="109"/>
      <c r="T372" s="94"/>
      <c r="U372" s="94"/>
      <c r="V372" s="96"/>
      <c r="W372" s="107"/>
      <c r="X372" s="108"/>
      <c r="Y372" s="110"/>
      <c r="Z372" s="108"/>
      <c r="AA372" s="108"/>
      <c r="AB372" s="146"/>
      <c r="AC372" s="147" t="s">
        <v>406</v>
      </c>
      <c r="AD372" s="112">
        <v>0</v>
      </c>
      <c r="AE372" s="113">
        <v>0</v>
      </c>
      <c r="AF372" s="111">
        <f t="shared" si="43"/>
        <v>0</v>
      </c>
      <c r="AG372" s="113">
        <v>0</v>
      </c>
      <c r="AH372" s="113">
        <v>2</v>
      </c>
      <c r="AI372" s="115">
        <f t="shared" si="44"/>
        <v>2</v>
      </c>
      <c r="AJ372" s="108">
        <f t="shared" si="42"/>
        <v>0</v>
      </c>
      <c r="AK372" s="240">
        <f t="shared" si="41"/>
        <v>2</v>
      </c>
      <c r="AL372" s="212">
        <f t="shared" si="39"/>
        <v>2</v>
      </c>
      <c r="AM372" s="113" t="s">
        <v>407</v>
      </c>
      <c r="AN372" s="113">
        <v>0</v>
      </c>
      <c r="AO372" s="156">
        <v>0</v>
      </c>
      <c r="AP372" s="149" t="s">
        <v>408</v>
      </c>
      <c r="AQ372" s="150" t="s">
        <v>409</v>
      </c>
    </row>
    <row r="373" spans="1:43" ht="30.75" customHeight="1" x14ac:dyDescent="0.15">
      <c r="A373" s="158" t="s">
        <v>415</v>
      </c>
      <c r="B373" s="109" t="s">
        <v>416</v>
      </c>
      <c r="C373" s="109" t="s">
        <v>417</v>
      </c>
      <c r="D373" s="185" t="s">
        <v>432</v>
      </c>
      <c r="E373" s="109" t="s">
        <v>1614</v>
      </c>
      <c r="F373" s="109" t="s">
        <v>240</v>
      </c>
      <c r="G373" s="109"/>
      <c r="H373" s="109"/>
      <c r="I373" s="109"/>
      <c r="J373" s="109"/>
      <c r="K373" s="109"/>
      <c r="L373" s="109"/>
      <c r="M373" s="109" t="s">
        <v>402</v>
      </c>
      <c r="N373" s="109" t="s">
        <v>403</v>
      </c>
      <c r="O373" s="139" t="s">
        <v>404</v>
      </c>
      <c r="P373" s="109" t="s">
        <v>414</v>
      </c>
      <c r="Q373" s="153">
        <v>30</v>
      </c>
      <c r="R373" s="95"/>
      <c r="S373" s="109"/>
      <c r="T373" s="94"/>
      <c r="U373" s="94"/>
      <c r="V373" s="96"/>
      <c r="W373" s="107"/>
      <c r="X373" s="108"/>
      <c r="Y373" s="110"/>
      <c r="Z373" s="108"/>
      <c r="AA373" s="108"/>
      <c r="AB373" s="146"/>
      <c r="AC373" s="147" t="s">
        <v>406</v>
      </c>
      <c r="AD373" s="112">
        <v>0</v>
      </c>
      <c r="AE373" s="113">
        <v>0</v>
      </c>
      <c r="AF373" s="111">
        <f t="shared" si="43"/>
        <v>0</v>
      </c>
      <c r="AG373" s="113">
        <v>0</v>
      </c>
      <c r="AH373" s="113">
        <v>112</v>
      </c>
      <c r="AI373" s="115">
        <f t="shared" si="44"/>
        <v>112</v>
      </c>
      <c r="AJ373" s="108">
        <f t="shared" si="42"/>
        <v>0</v>
      </c>
      <c r="AK373" s="240">
        <f t="shared" si="41"/>
        <v>112</v>
      </c>
      <c r="AL373" s="212">
        <f t="shared" si="39"/>
        <v>112</v>
      </c>
      <c r="AM373" s="113" t="s">
        <v>407</v>
      </c>
      <c r="AN373" s="113">
        <v>0</v>
      </c>
      <c r="AO373" s="156">
        <v>0</v>
      </c>
      <c r="AP373" s="149" t="s">
        <v>408</v>
      </c>
      <c r="AQ373" s="150" t="s">
        <v>409</v>
      </c>
    </row>
    <row r="374" spans="1:43" ht="30.75" customHeight="1" x14ac:dyDescent="0.15">
      <c r="A374" s="158" t="s">
        <v>415</v>
      </c>
      <c r="B374" s="109" t="s">
        <v>416</v>
      </c>
      <c r="C374" s="109" t="s">
        <v>417</v>
      </c>
      <c r="D374" s="185" t="s">
        <v>433</v>
      </c>
      <c r="E374" s="109" t="s">
        <v>1614</v>
      </c>
      <c r="F374" s="109" t="s">
        <v>240</v>
      </c>
      <c r="G374" s="109"/>
      <c r="H374" s="109"/>
      <c r="I374" s="109"/>
      <c r="J374" s="109"/>
      <c r="K374" s="109"/>
      <c r="L374" s="109"/>
      <c r="M374" s="109" t="s">
        <v>402</v>
      </c>
      <c r="N374" s="109" t="s">
        <v>403</v>
      </c>
      <c r="O374" s="139" t="s">
        <v>404</v>
      </c>
      <c r="P374" s="109" t="s">
        <v>414</v>
      </c>
      <c r="Q374" s="153">
        <v>30</v>
      </c>
      <c r="R374" s="95"/>
      <c r="S374" s="109"/>
      <c r="T374" s="94"/>
      <c r="U374" s="94"/>
      <c r="V374" s="96"/>
      <c r="W374" s="107"/>
      <c r="X374" s="108"/>
      <c r="Y374" s="110"/>
      <c r="Z374" s="108"/>
      <c r="AA374" s="108"/>
      <c r="AB374" s="146"/>
      <c r="AC374" s="147" t="s">
        <v>406</v>
      </c>
      <c r="AD374" s="112">
        <v>0</v>
      </c>
      <c r="AE374" s="113">
        <v>0</v>
      </c>
      <c r="AF374" s="111">
        <f t="shared" si="43"/>
        <v>0</v>
      </c>
      <c r="AG374" s="113">
        <v>0</v>
      </c>
      <c r="AH374" s="113">
        <v>0</v>
      </c>
      <c r="AI374" s="115">
        <f t="shared" si="44"/>
        <v>0</v>
      </c>
      <c r="AJ374" s="108">
        <f t="shared" si="42"/>
        <v>0</v>
      </c>
      <c r="AK374" s="240">
        <f t="shared" si="41"/>
        <v>0</v>
      </c>
      <c r="AL374" s="212">
        <f t="shared" si="39"/>
        <v>0</v>
      </c>
      <c r="AM374" s="113" t="s">
        <v>407</v>
      </c>
      <c r="AN374" s="113">
        <v>0</v>
      </c>
      <c r="AO374" s="156">
        <v>0</v>
      </c>
      <c r="AP374" s="149" t="s">
        <v>408</v>
      </c>
      <c r="AQ374" s="150" t="s">
        <v>409</v>
      </c>
    </row>
    <row r="375" spans="1:43" ht="30.75" customHeight="1" x14ac:dyDescent="0.15">
      <c r="A375" s="158" t="s">
        <v>415</v>
      </c>
      <c r="B375" s="109" t="s">
        <v>416</v>
      </c>
      <c r="C375" s="109" t="s">
        <v>417</v>
      </c>
      <c r="D375" s="185" t="s">
        <v>434</v>
      </c>
      <c r="E375" s="109" t="s">
        <v>1614</v>
      </c>
      <c r="F375" s="109" t="s">
        <v>240</v>
      </c>
      <c r="G375" s="109"/>
      <c r="H375" s="109"/>
      <c r="I375" s="109"/>
      <c r="J375" s="109"/>
      <c r="K375" s="109"/>
      <c r="L375" s="109"/>
      <c r="M375" s="109" t="s">
        <v>402</v>
      </c>
      <c r="N375" s="109" t="s">
        <v>403</v>
      </c>
      <c r="O375" s="139" t="s">
        <v>404</v>
      </c>
      <c r="P375" s="109" t="s">
        <v>414</v>
      </c>
      <c r="Q375" s="153">
        <v>30</v>
      </c>
      <c r="R375" s="95"/>
      <c r="S375" s="109"/>
      <c r="T375" s="94"/>
      <c r="U375" s="94"/>
      <c r="V375" s="96"/>
      <c r="W375" s="107"/>
      <c r="X375" s="108"/>
      <c r="Y375" s="110"/>
      <c r="Z375" s="108"/>
      <c r="AA375" s="108"/>
      <c r="AB375" s="146"/>
      <c r="AC375" s="147" t="s">
        <v>406</v>
      </c>
      <c r="AD375" s="112">
        <v>0</v>
      </c>
      <c r="AE375" s="113">
        <v>0</v>
      </c>
      <c r="AF375" s="111">
        <f t="shared" si="43"/>
        <v>0</v>
      </c>
      <c r="AG375" s="113">
        <v>0</v>
      </c>
      <c r="AH375" s="113">
        <v>0</v>
      </c>
      <c r="AI375" s="115">
        <f t="shared" si="44"/>
        <v>0</v>
      </c>
      <c r="AJ375" s="108">
        <f t="shared" si="42"/>
        <v>0</v>
      </c>
      <c r="AK375" s="240">
        <f t="shared" si="41"/>
        <v>0</v>
      </c>
      <c r="AL375" s="212">
        <f t="shared" si="39"/>
        <v>0</v>
      </c>
      <c r="AM375" s="113" t="s">
        <v>407</v>
      </c>
      <c r="AN375" s="113">
        <v>0</v>
      </c>
      <c r="AO375" s="156">
        <v>0</v>
      </c>
      <c r="AP375" s="149" t="s">
        <v>408</v>
      </c>
      <c r="AQ375" s="150" t="s">
        <v>409</v>
      </c>
    </row>
    <row r="376" spans="1:43" ht="30.75" customHeight="1" x14ac:dyDescent="0.15">
      <c r="A376" s="158" t="s">
        <v>415</v>
      </c>
      <c r="B376" s="109" t="s">
        <v>416</v>
      </c>
      <c r="C376" s="109" t="s">
        <v>417</v>
      </c>
      <c r="D376" s="185" t="s">
        <v>435</v>
      </c>
      <c r="E376" s="109" t="s">
        <v>1614</v>
      </c>
      <c r="F376" s="109" t="s">
        <v>240</v>
      </c>
      <c r="G376" s="109"/>
      <c r="H376" s="109"/>
      <c r="I376" s="109"/>
      <c r="J376" s="109"/>
      <c r="K376" s="109"/>
      <c r="L376" s="109"/>
      <c r="M376" s="109" t="s">
        <v>402</v>
      </c>
      <c r="N376" s="109" t="s">
        <v>403</v>
      </c>
      <c r="O376" s="139" t="s">
        <v>404</v>
      </c>
      <c r="P376" s="109" t="s">
        <v>414</v>
      </c>
      <c r="Q376" s="153">
        <v>30</v>
      </c>
      <c r="R376" s="95"/>
      <c r="S376" s="109"/>
      <c r="T376" s="94"/>
      <c r="U376" s="94"/>
      <c r="V376" s="96"/>
      <c r="W376" s="107"/>
      <c r="X376" s="108"/>
      <c r="Y376" s="110"/>
      <c r="Z376" s="108"/>
      <c r="AA376" s="108"/>
      <c r="AB376" s="146"/>
      <c r="AC376" s="147" t="s">
        <v>406</v>
      </c>
      <c r="AD376" s="112">
        <v>0</v>
      </c>
      <c r="AE376" s="113">
        <v>0</v>
      </c>
      <c r="AF376" s="111">
        <f t="shared" si="43"/>
        <v>0</v>
      </c>
      <c r="AG376" s="113">
        <v>0</v>
      </c>
      <c r="AH376" s="113">
        <v>3</v>
      </c>
      <c r="AI376" s="115">
        <f t="shared" si="44"/>
        <v>3</v>
      </c>
      <c r="AJ376" s="108">
        <f t="shared" si="42"/>
        <v>0</v>
      </c>
      <c r="AK376" s="240">
        <f t="shared" si="41"/>
        <v>3</v>
      </c>
      <c r="AL376" s="212">
        <f t="shared" si="39"/>
        <v>3</v>
      </c>
      <c r="AM376" s="113" t="s">
        <v>407</v>
      </c>
      <c r="AN376" s="113">
        <v>0</v>
      </c>
      <c r="AO376" s="156">
        <v>0</v>
      </c>
      <c r="AP376" s="149" t="s">
        <v>408</v>
      </c>
      <c r="AQ376" s="150" t="s">
        <v>409</v>
      </c>
    </row>
    <row r="377" spans="1:43" ht="30.75" customHeight="1" x14ac:dyDescent="0.15">
      <c r="A377" s="158" t="s">
        <v>415</v>
      </c>
      <c r="B377" s="109" t="s">
        <v>416</v>
      </c>
      <c r="C377" s="109" t="s">
        <v>417</v>
      </c>
      <c r="D377" s="185" t="s">
        <v>436</v>
      </c>
      <c r="E377" s="109" t="s">
        <v>1614</v>
      </c>
      <c r="F377" s="109" t="s">
        <v>240</v>
      </c>
      <c r="G377" s="109"/>
      <c r="H377" s="109"/>
      <c r="I377" s="109"/>
      <c r="J377" s="109"/>
      <c r="K377" s="109"/>
      <c r="L377" s="109"/>
      <c r="M377" s="109" t="s">
        <v>402</v>
      </c>
      <c r="N377" s="109" t="s">
        <v>403</v>
      </c>
      <c r="O377" s="139" t="s">
        <v>404</v>
      </c>
      <c r="P377" s="109" t="s">
        <v>414</v>
      </c>
      <c r="Q377" s="153">
        <v>30</v>
      </c>
      <c r="R377" s="95"/>
      <c r="S377" s="109"/>
      <c r="T377" s="94"/>
      <c r="U377" s="94"/>
      <c r="V377" s="96"/>
      <c r="W377" s="107"/>
      <c r="X377" s="108"/>
      <c r="Y377" s="110"/>
      <c r="Z377" s="108"/>
      <c r="AA377" s="108"/>
      <c r="AB377" s="146"/>
      <c r="AC377" s="147" t="s">
        <v>406</v>
      </c>
      <c r="AD377" s="112">
        <v>0</v>
      </c>
      <c r="AE377" s="113">
        <v>0</v>
      </c>
      <c r="AF377" s="111">
        <f t="shared" si="43"/>
        <v>0</v>
      </c>
      <c r="AG377" s="113">
        <v>0</v>
      </c>
      <c r="AH377" s="113">
        <v>0</v>
      </c>
      <c r="AI377" s="115">
        <f t="shared" si="44"/>
        <v>0</v>
      </c>
      <c r="AJ377" s="108">
        <f t="shared" si="42"/>
        <v>0</v>
      </c>
      <c r="AK377" s="240">
        <f t="shared" si="41"/>
        <v>0</v>
      </c>
      <c r="AL377" s="212">
        <f t="shared" si="39"/>
        <v>0</v>
      </c>
      <c r="AM377" s="113" t="s">
        <v>407</v>
      </c>
      <c r="AN377" s="113">
        <v>0</v>
      </c>
      <c r="AO377" s="156">
        <v>0</v>
      </c>
      <c r="AP377" s="149" t="s">
        <v>408</v>
      </c>
      <c r="AQ377" s="150" t="s">
        <v>409</v>
      </c>
    </row>
    <row r="378" spans="1:43" ht="30.75" customHeight="1" x14ac:dyDescent="0.15">
      <c r="A378" s="158" t="s">
        <v>415</v>
      </c>
      <c r="B378" s="109" t="s">
        <v>416</v>
      </c>
      <c r="C378" s="109" t="s">
        <v>417</v>
      </c>
      <c r="D378" s="185" t="s">
        <v>437</v>
      </c>
      <c r="E378" s="109" t="s">
        <v>1614</v>
      </c>
      <c r="F378" s="109" t="s">
        <v>240</v>
      </c>
      <c r="G378" s="109"/>
      <c r="H378" s="109"/>
      <c r="I378" s="109"/>
      <c r="J378" s="109"/>
      <c r="K378" s="109"/>
      <c r="L378" s="109"/>
      <c r="M378" s="109" t="s">
        <v>402</v>
      </c>
      <c r="N378" s="109" t="s">
        <v>403</v>
      </c>
      <c r="O378" s="139" t="s">
        <v>404</v>
      </c>
      <c r="P378" s="109" t="s">
        <v>414</v>
      </c>
      <c r="Q378" s="153">
        <v>30</v>
      </c>
      <c r="R378" s="95"/>
      <c r="S378" s="109"/>
      <c r="T378" s="94"/>
      <c r="U378" s="94"/>
      <c r="V378" s="96"/>
      <c r="W378" s="107"/>
      <c r="X378" s="108"/>
      <c r="Y378" s="110"/>
      <c r="Z378" s="108"/>
      <c r="AA378" s="108"/>
      <c r="AB378" s="146"/>
      <c r="AC378" s="147" t="s">
        <v>406</v>
      </c>
      <c r="AD378" s="112">
        <v>0</v>
      </c>
      <c r="AE378" s="113">
        <v>0</v>
      </c>
      <c r="AF378" s="111">
        <f t="shared" si="43"/>
        <v>0</v>
      </c>
      <c r="AG378" s="113">
        <v>0</v>
      </c>
      <c r="AH378" s="113">
        <v>48</v>
      </c>
      <c r="AI378" s="115">
        <f t="shared" si="44"/>
        <v>48</v>
      </c>
      <c r="AJ378" s="108">
        <f t="shared" si="42"/>
        <v>0</v>
      </c>
      <c r="AK378" s="240">
        <f t="shared" si="41"/>
        <v>48</v>
      </c>
      <c r="AL378" s="212">
        <f t="shared" si="39"/>
        <v>48</v>
      </c>
      <c r="AM378" s="113" t="s">
        <v>407</v>
      </c>
      <c r="AN378" s="113">
        <v>0</v>
      </c>
      <c r="AO378" s="156">
        <v>0</v>
      </c>
      <c r="AP378" s="149" t="s">
        <v>408</v>
      </c>
      <c r="AQ378" s="150" t="s">
        <v>409</v>
      </c>
    </row>
    <row r="379" spans="1:43" ht="30.75" customHeight="1" x14ac:dyDescent="0.15">
      <c r="A379" s="158" t="s">
        <v>415</v>
      </c>
      <c r="B379" s="109" t="s">
        <v>416</v>
      </c>
      <c r="C379" s="109" t="s">
        <v>417</v>
      </c>
      <c r="D379" s="185" t="s">
        <v>438</v>
      </c>
      <c r="E379" s="109" t="s">
        <v>1614</v>
      </c>
      <c r="F379" s="109" t="s">
        <v>240</v>
      </c>
      <c r="G379" s="109"/>
      <c r="H379" s="109"/>
      <c r="I379" s="109"/>
      <c r="J379" s="109"/>
      <c r="K379" s="109"/>
      <c r="L379" s="109"/>
      <c r="M379" s="109" t="s">
        <v>402</v>
      </c>
      <c r="N379" s="109" t="s">
        <v>403</v>
      </c>
      <c r="O379" s="139" t="s">
        <v>404</v>
      </c>
      <c r="P379" s="109" t="s">
        <v>414</v>
      </c>
      <c r="Q379" s="153">
        <v>30</v>
      </c>
      <c r="R379" s="95"/>
      <c r="S379" s="109"/>
      <c r="T379" s="94"/>
      <c r="U379" s="94"/>
      <c r="V379" s="96"/>
      <c r="W379" s="107"/>
      <c r="X379" s="108"/>
      <c r="Y379" s="110"/>
      <c r="Z379" s="108"/>
      <c r="AA379" s="108"/>
      <c r="AB379" s="146"/>
      <c r="AC379" s="147" t="s">
        <v>406</v>
      </c>
      <c r="AD379" s="112">
        <v>0</v>
      </c>
      <c r="AE379" s="113">
        <v>0</v>
      </c>
      <c r="AF379" s="111">
        <f t="shared" si="43"/>
        <v>0</v>
      </c>
      <c r="AG379" s="113">
        <v>0</v>
      </c>
      <c r="AH379" s="113">
        <v>4</v>
      </c>
      <c r="AI379" s="115">
        <f t="shared" si="44"/>
        <v>4</v>
      </c>
      <c r="AJ379" s="108">
        <f t="shared" si="42"/>
        <v>0</v>
      </c>
      <c r="AK379" s="240">
        <f t="shared" si="41"/>
        <v>4</v>
      </c>
      <c r="AL379" s="212">
        <f t="shared" si="39"/>
        <v>4</v>
      </c>
      <c r="AM379" s="113" t="s">
        <v>407</v>
      </c>
      <c r="AN379" s="113">
        <v>0</v>
      </c>
      <c r="AO379" s="156">
        <v>0</v>
      </c>
      <c r="AP379" s="149" t="s">
        <v>408</v>
      </c>
      <c r="AQ379" s="150" t="s">
        <v>409</v>
      </c>
    </row>
    <row r="380" spans="1:43" ht="30.75" customHeight="1" x14ac:dyDescent="0.15">
      <c r="A380" s="158" t="s">
        <v>415</v>
      </c>
      <c r="B380" s="109" t="s">
        <v>416</v>
      </c>
      <c r="C380" s="109" t="s">
        <v>417</v>
      </c>
      <c r="D380" s="185" t="s">
        <v>439</v>
      </c>
      <c r="E380" s="109" t="s">
        <v>1614</v>
      </c>
      <c r="F380" s="109" t="s">
        <v>240</v>
      </c>
      <c r="G380" s="109"/>
      <c r="H380" s="109"/>
      <c r="I380" s="109"/>
      <c r="J380" s="109"/>
      <c r="K380" s="109"/>
      <c r="L380" s="109"/>
      <c r="M380" s="109" t="s">
        <v>402</v>
      </c>
      <c r="N380" s="109" t="s">
        <v>403</v>
      </c>
      <c r="O380" s="139" t="s">
        <v>404</v>
      </c>
      <c r="P380" s="109" t="s">
        <v>414</v>
      </c>
      <c r="Q380" s="153">
        <v>30</v>
      </c>
      <c r="R380" s="95"/>
      <c r="S380" s="109"/>
      <c r="T380" s="94"/>
      <c r="U380" s="94"/>
      <c r="V380" s="96"/>
      <c r="W380" s="107"/>
      <c r="X380" s="108"/>
      <c r="Y380" s="110"/>
      <c r="Z380" s="108"/>
      <c r="AA380" s="108"/>
      <c r="AB380" s="146"/>
      <c r="AC380" s="147" t="s">
        <v>406</v>
      </c>
      <c r="AD380" s="112">
        <v>0</v>
      </c>
      <c r="AE380" s="113">
        <v>0</v>
      </c>
      <c r="AF380" s="111">
        <f t="shared" si="43"/>
        <v>0</v>
      </c>
      <c r="AG380" s="113">
        <v>0</v>
      </c>
      <c r="AH380" s="113">
        <v>2</v>
      </c>
      <c r="AI380" s="115">
        <f t="shared" si="44"/>
        <v>2</v>
      </c>
      <c r="AJ380" s="108">
        <f t="shared" si="42"/>
        <v>0</v>
      </c>
      <c r="AK380" s="240">
        <f t="shared" si="41"/>
        <v>2</v>
      </c>
      <c r="AL380" s="212">
        <f t="shared" si="39"/>
        <v>2</v>
      </c>
      <c r="AM380" s="113" t="s">
        <v>407</v>
      </c>
      <c r="AN380" s="113">
        <v>0</v>
      </c>
      <c r="AO380" s="156">
        <v>0</v>
      </c>
      <c r="AP380" s="149" t="s">
        <v>408</v>
      </c>
      <c r="AQ380" s="150" t="s">
        <v>409</v>
      </c>
    </row>
    <row r="381" spans="1:43" ht="30.75" customHeight="1" x14ac:dyDescent="0.15">
      <c r="A381" s="158" t="s">
        <v>415</v>
      </c>
      <c r="B381" s="109" t="s">
        <v>416</v>
      </c>
      <c r="C381" s="109" t="s">
        <v>417</v>
      </c>
      <c r="D381" s="185" t="s">
        <v>440</v>
      </c>
      <c r="E381" s="109" t="s">
        <v>1614</v>
      </c>
      <c r="F381" s="109" t="s">
        <v>240</v>
      </c>
      <c r="G381" s="109"/>
      <c r="H381" s="109"/>
      <c r="I381" s="109"/>
      <c r="J381" s="109"/>
      <c r="K381" s="109"/>
      <c r="L381" s="109"/>
      <c r="M381" s="109" t="s">
        <v>402</v>
      </c>
      <c r="N381" s="109" t="s">
        <v>403</v>
      </c>
      <c r="O381" s="139" t="s">
        <v>404</v>
      </c>
      <c r="P381" s="109" t="s">
        <v>414</v>
      </c>
      <c r="Q381" s="153">
        <v>30</v>
      </c>
      <c r="R381" s="95"/>
      <c r="S381" s="109"/>
      <c r="T381" s="94"/>
      <c r="U381" s="94"/>
      <c r="V381" s="96"/>
      <c r="W381" s="107"/>
      <c r="X381" s="108"/>
      <c r="Y381" s="110"/>
      <c r="Z381" s="108"/>
      <c r="AA381" s="108"/>
      <c r="AB381" s="146"/>
      <c r="AC381" s="147" t="s">
        <v>406</v>
      </c>
      <c r="AD381" s="112">
        <v>0</v>
      </c>
      <c r="AE381" s="113">
        <v>0</v>
      </c>
      <c r="AF381" s="111">
        <f t="shared" si="43"/>
        <v>0</v>
      </c>
      <c r="AG381" s="113">
        <v>0</v>
      </c>
      <c r="AH381" s="113">
        <v>0</v>
      </c>
      <c r="AI381" s="115">
        <f t="shared" si="44"/>
        <v>0</v>
      </c>
      <c r="AJ381" s="108">
        <f t="shared" si="42"/>
        <v>0</v>
      </c>
      <c r="AK381" s="240">
        <f t="shared" si="41"/>
        <v>0</v>
      </c>
      <c r="AL381" s="212">
        <f t="shared" si="39"/>
        <v>0</v>
      </c>
      <c r="AM381" s="113" t="s">
        <v>407</v>
      </c>
      <c r="AN381" s="113">
        <v>0</v>
      </c>
      <c r="AO381" s="156">
        <v>0</v>
      </c>
      <c r="AP381" s="149" t="s">
        <v>408</v>
      </c>
      <c r="AQ381" s="150" t="s">
        <v>409</v>
      </c>
    </row>
    <row r="382" spans="1:43" ht="30.75" customHeight="1" x14ac:dyDescent="0.15">
      <c r="A382" s="158" t="s">
        <v>415</v>
      </c>
      <c r="B382" s="109" t="s">
        <v>416</v>
      </c>
      <c r="C382" s="109" t="s">
        <v>417</v>
      </c>
      <c r="D382" s="185" t="s">
        <v>441</v>
      </c>
      <c r="E382" s="109" t="s">
        <v>1614</v>
      </c>
      <c r="F382" s="109" t="s">
        <v>240</v>
      </c>
      <c r="G382" s="109"/>
      <c r="H382" s="109"/>
      <c r="I382" s="109"/>
      <c r="J382" s="109"/>
      <c r="K382" s="109"/>
      <c r="L382" s="109"/>
      <c r="M382" s="109" t="s">
        <v>402</v>
      </c>
      <c r="N382" s="109" t="s">
        <v>403</v>
      </c>
      <c r="O382" s="139" t="s">
        <v>404</v>
      </c>
      <c r="P382" s="109" t="s">
        <v>414</v>
      </c>
      <c r="Q382" s="153">
        <v>30</v>
      </c>
      <c r="R382" s="95"/>
      <c r="S382" s="109"/>
      <c r="T382" s="94"/>
      <c r="U382" s="94"/>
      <c r="V382" s="96"/>
      <c r="W382" s="107"/>
      <c r="X382" s="108"/>
      <c r="Y382" s="110"/>
      <c r="Z382" s="108"/>
      <c r="AA382" s="108"/>
      <c r="AB382" s="146"/>
      <c r="AC382" s="147" t="s">
        <v>406</v>
      </c>
      <c r="AD382" s="112">
        <v>0</v>
      </c>
      <c r="AE382" s="113">
        <v>0</v>
      </c>
      <c r="AF382" s="111">
        <f t="shared" si="43"/>
        <v>0</v>
      </c>
      <c r="AG382" s="113">
        <v>0</v>
      </c>
      <c r="AH382" s="113">
        <v>3</v>
      </c>
      <c r="AI382" s="115">
        <f t="shared" si="44"/>
        <v>3</v>
      </c>
      <c r="AJ382" s="108">
        <f t="shared" si="42"/>
        <v>0</v>
      </c>
      <c r="AK382" s="240">
        <f t="shared" si="41"/>
        <v>3</v>
      </c>
      <c r="AL382" s="212">
        <f t="shared" si="39"/>
        <v>3</v>
      </c>
      <c r="AM382" s="113" t="s">
        <v>407</v>
      </c>
      <c r="AN382" s="113">
        <v>0</v>
      </c>
      <c r="AO382" s="156">
        <v>0</v>
      </c>
      <c r="AP382" s="149" t="s">
        <v>408</v>
      </c>
      <c r="AQ382" s="150" t="s">
        <v>409</v>
      </c>
    </row>
    <row r="383" spans="1:43" ht="30.75" customHeight="1" x14ac:dyDescent="0.15">
      <c r="A383" s="158" t="s">
        <v>415</v>
      </c>
      <c r="B383" s="109" t="s">
        <v>416</v>
      </c>
      <c r="C383" s="109" t="s">
        <v>417</v>
      </c>
      <c r="D383" s="185" t="s">
        <v>442</v>
      </c>
      <c r="E383" s="109" t="s">
        <v>1614</v>
      </c>
      <c r="F383" s="109" t="s">
        <v>240</v>
      </c>
      <c r="G383" s="109"/>
      <c r="H383" s="109"/>
      <c r="I383" s="109"/>
      <c r="J383" s="109"/>
      <c r="K383" s="109"/>
      <c r="L383" s="109"/>
      <c r="M383" s="109" t="s">
        <v>402</v>
      </c>
      <c r="N383" s="109" t="s">
        <v>403</v>
      </c>
      <c r="O383" s="139" t="s">
        <v>404</v>
      </c>
      <c r="P383" s="109" t="s">
        <v>414</v>
      </c>
      <c r="Q383" s="153">
        <v>30</v>
      </c>
      <c r="R383" s="95"/>
      <c r="S383" s="109"/>
      <c r="T383" s="94"/>
      <c r="U383" s="94"/>
      <c r="V383" s="96"/>
      <c r="W383" s="107"/>
      <c r="X383" s="108"/>
      <c r="Y383" s="110"/>
      <c r="Z383" s="108"/>
      <c r="AA383" s="108"/>
      <c r="AB383" s="146"/>
      <c r="AC383" s="147" t="s">
        <v>406</v>
      </c>
      <c r="AD383" s="112">
        <v>0</v>
      </c>
      <c r="AE383" s="113">
        <v>0</v>
      </c>
      <c r="AF383" s="111">
        <f t="shared" si="43"/>
        <v>0</v>
      </c>
      <c r="AG383" s="113">
        <v>0</v>
      </c>
      <c r="AH383" s="113">
        <v>1</v>
      </c>
      <c r="AI383" s="115">
        <f t="shared" si="44"/>
        <v>1</v>
      </c>
      <c r="AJ383" s="108">
        <f t="shared" si="42"/>
        <v>0</v>
      </c>
      <c r="AK383" s="240">
        <f t="shared" si="41"/>
        <v>1</v>
      </c>
      <c r="AL383" s="212">
        <f t="shared" si="39"/>
        <v>1</v>
      </c>
      <c r="AM383" s="113" t="s">
        <v>407</v>
      </c>
      <c r="AN383" s="113">
        <v>0</v>
      </c>
      <c r="AO383" s="156">
        <v>0</v>
      </c>
      <c r="AP383" s="149" t="s">
        <v>408</v>
      </c>
      <c r="AQ383" s="150" t="s">
        <v>409</v>
      </c>
    </row>
    <row r="384" spans="1:43" ht="30.75" customHeight="1" x14ac:dyDescent="0.15">
      <c r="A384" s="158" t="s">
        <v>415</v>
      </c>
      <c r="B384" s="109" t="s">
        <v>416</v>
      </c>
      <c r="C384" s="109" t="s">
        <v>417</v>
      </c>
      <c r="D384" s="185" t="s">
        <v>443</v>
      </c>
      <c r="E384" s="109" t="s">
        <v>1614</v>
      </c>
      <c r="F384" s="109" t="s">
        <v>240</v>
      </c>
      <c r="G384" s="109"/>
      <c r="H384" s="109"/>
      <c r="I384" s="109"/>
      <c r="J384" s="109"/>
      <c r="K384" s="109"/>
      <c r="L384" s="109"/>
      <c r="M384" s="109" t="s">
        <v>402</v>
      </c>
      <c r="N384" s="109" t="s">
        <v>403</v>
      </c>
      <c r="O384" s="139" t="s">
        <v>404</v>
      </c>
      <c r="P384" s="109" t="s">
        <v>414</v>
      </c>
      <c r="Q384" s="153">
        <v>30</v>
      </c>
      <c r="R384" s="95"/>
      <c r="S384" s="109"/>
      <c r="T384" s="94"/>
      <c r="U384" s="94"/>
      <c r="V384" s="96"/>
      <c r="W384" s="107"/>
      <c r="X384" s="108"/>
      <c r="Y384" s="110"/>
      <c r="Z384" s="108"/>
      <c r="AA384" s="108"/>
      <c r="AB384" s="146"/>
      <c r="AC384" s="147" t="s">
        <v>406</v>
      </c>
      <c r="AD384" s="112">
        <v>0</v>
      </c>
      <c r="AE384" s="113">
        <v>0</v>
      </c>
      <c r="AF384" s="111">
        <f t="shared" si="43"/>
        <v>0</v>
      </c>
      <c r="AG384" s="113">
        <v>0</v>
      </c>
      <c r="AH384" s="113">
        <v>8</v>
      </c>
      <c r="AI384" s="115">
        <f t="shared" si="44"/>
        <v>8</v>
      </c>
      <c r="AJ384" s="108">
        <f t="shared" si="42"/>
        <v>0</v>
      </c>
      <c r="AK384" s="240">
        <f t="shared" si="41"/>
        <v>8</v>
      </c>
      <c r="AL384" s="212">
        <f t="shared" si="39"/>
        <v>8</v>
      </c>
      <c r="AM384" s="113" t="s">
        <v>407</v>
      </c>
      <c r="AN384" s="113">
        <v>0</v>
      </c>
      <c r="AO384" s="156">
        <v>0</v>
      </c>
      <c r="AP384" s="149" t="s">
        <v>408</v>
      </c>
      <c r="AQ384" s="150" t="s">
        <v>409</v>
      </c>
    </row>
    <row r="385" spans="1:43" ht="30.75" customHeight="1" x14ac:dyDescent="0.15">
      <c r="A385" s="158" t="s">
        <v>415</v>
      </c>
      <c r="B385" s="109" t="s">
        <v>416</v>
      </c>
      <c r="C385" s="109" t="s">
        <v>417</v>
      </c>
      <c r="D385" s="185" t="s">
        <v>444</v>
      </c>
      <c r="E385" s="109" t="s">
        <v>1614</v>
      </c>
      <c r="F385" s="109" t="s">
        <v>240</v>
      </c>
      <c r="G385" s="109"/>
      <c r="H385" s="109"/>
      <c r="I385" s="109"/>
      <c r="J385" s="109"/>
      <c r="K385" s="109"/>
      <c r="L385" s="109"/>
      <c r="M385" s="109" t="s">
        <v>402</v>
      </c>
      <c r="N385" s="109" t="s">
        <v>403</v>
      </c>
      <c r="O385" s="139" t="s">
        <v>404</v>
      </c>
      <c r="P385" s="109" t="s">
        <v>414</v>
      </c>
      <c r="Q385" s="153">
        <v>30</v>
      </c>
      <c r="R385" s="95"/>
      <c r="S385" s="109"/>
      <c r="T385" s="94"/>
      <c r="U385" s="94"/>
      <c r="V385" s="96"/>
      <c r="W385" s="107"/>
      <c r="X385" s="108"/>
      <c r="Y385" s="110"/>
      <c r="Z385" s="108"/>
      <c r="AA385" s="108"/>
      <c r="AB385" s="146"/>
      <c r="AC385" s="147" t="s">
        <v>406</v>
      </c>
      <c r="AD385" s="112">
        <v>0</v>
      </c>
      <c r="AE385" s="113">
        <v>0</v>
      </c>
      <c r="AF385" s="111">
        <f t="shared" si="43"/>
        <v>0</v>
      </c>
      <c r="AG385" s="113">
        <v>0</v>
      </c>
      <c r="AH385" s="113">
        <v>5</v>
      </c>
      <c r="AI385" s="115">
        <f t="shared" si="44"/>
        <v>5</v>
      </c>
      <c r="AJ385" s="108">
        <f t="shared" si="42"/>
        <v>0</v>
      </c>
      <c r="AK385" s="240">
        <f t="shared" si="41"/>
        <v>5</v>
      </c>
      <c r="AL385" s="212">
        <f t="shared" si="39"/>
        <v>5</v>
      </c>
      <c r="AM385" s="113" t="s">
        <v>407</v>
      </c>
      <c r="AN385" s="113">
        <v>0</v>
      </c>
      <c r="AO385" s="156">
        <v>0</v>
      </c>
      <c r="AP385" s="149" t="s">
        <v>408</v>
      </c>
      <c r="AQ385" s="150" t="s">
        <v>409</v>
      </c>
    </row>
    <row r="386" spans="1:43" ht="30.75" customHeight="1" x14ac:dyDescent="0.15">
      <c r="A386" s="158" t="s">
        <v>415</v>
      </c>
      <c r="B386" s="109" t="s">
        <v>416</v>
      </c>
      <c r="C386" s="109" t="s">
        <v>417</v>
      </c>
      <c r="D386" s="185" t="s">
        <v>445</v>
      </c>
      <c r="E386" s="109" t="s">
        <v>1614</v>
      </c>
      <c r="F386" s="109" t="s">
        <v>240</v>
      </c>
      <c r="G386" s="109"/>
      <c r="H386" s="109"/>
      <c r="I386" s="109"/>
      <c r="J386" s="109"/>
      <c r="K386" s="109"/>
      <c r="L386" s="109"/>
      <c r="M386" s="109" t="s">
        <v>402</v>
      </c>
      <c r="N386" s="109" t="s">
        <v>403</v>
      </c>
      <c r="O386" s="139" t="s">
        <v>404</v>
      </c>
      <c r="P386" s="109" t="s">
        <v>414</v>
      </c>
      <c r="Q386" s="153">
        <v>30</v>
      </c>
      <c r="R386" s="95"/>
      <c r="S386" s="109"/>
      <c r="T386" s="94"/>
      <c r="U386" s="94"/>
      <c r="V386" s="96"/>
      <c r="W386" s="107"/>
      <c r="X386" s="108"/>
      <c r="Y386" s="110"/>
      <c r="Z386" s="108"/>
      <c r="AA386" s="108"/>
      <c r="AB386" s="146"/>
      <c r="AC386" s="147" t="s">
        <v>406</v>
      </c>
      <c r="AD386" s="112">
        <v>0</v>
      </c>
      <c r="AE386" s="113">
        <v>0</v>
      </c>
      <c r="AF386" s="111">
        <f t="shared" si="43"/>
        <v>0</v>
      </c>
      <c r="AG386" s="113">
        <v>0</v>
      </c>
      <c r="AH386" s="113">
        <v>4</v>
      </c>
      <c r="AI386" s="115">
        <f t="shared" si="44"/>
        <v>4</v>
      </c>
      <c r="AJ386" s="108">
        <f t="shared" si="42"/>
        <v>0</v>
      </c>
      <c r="AK386" s="240">
        <f t="shared" si="41"/>
        <v>4</v>
      </c>
      <c r="AL386" s="212">
        <f t="shared" si="39"/>
        <v>4</v>
      </c>
      <c r="AM386" s="113" t="s">
        <v>407</v>
      </c>
      <c r="AN386" s="113">
        <v>0</v>
      </c>
      <c r="AO386" s="156">
        <v>0</v>
      </c>
      <c r="AP386" s="149" t="s">
        <v>408</v>
      </c>
      <c r="AQ386" s="150" t="s">
        <v>409</v>
      </c>
    </row>
    <row r="387" spans="1:43" ht="33.75" x14ac:dyDescent="0.15">
      <c r="A387" s="158" t="s">
        <v>415</v>
      </c>
      <c r="B387" s="109" t="s">
        <v>416</v>
      </c>
      <c r="C387" s="109" t="s">
        <v>417</v>
      </c>
      <c r="D387" s="185" t="s">
        <v>446</v>
      </c>
      <c r="E387" s="109" t="s">
        <v>1614</v>
      </c>
      <c r="F387" s="109" t="s">
        <v>240</v>
      </c>
      <c r="G387" s="109"/>
      <c r="H387" s="109"/>
      <c r="I387" s="109"/>
      <c r="J387" s="109"/>
      <c r="K387" s="109"/>
      <c r="L387" s="109"/>
      <c r="M387" s="109" t="s">
        <v>402</v>
      </c>
      <c r="N387" s="109" t="s">
        <v>403</v>
      </c>
      <c r="O387" s="139" t="s">
        <v>404</v>
      </c>
      <c r="P387" s="109" t="s">
        <v>414</v>
      </c>
      <c r="Q387" s="153">
        <v>30</v>
      </c>
      <c r="R387" s="95"/>
      <c r="S387" s="109"/>
      <c r="T387" s="94"/>
      <c r="U387" s="94"/>
      <c r="V387" s="96"/>
      <c r="W387" s="107"/>
      <c r="X387" s="108"/>
      <c r="Y387" s="110"/>
      <c r="Z387" s="108"/>
      <c r="AA387" s="108"/>
      <c r="AB387" s="146"/>
      <c r="AC387" s="147" t="s">
        <v>406</v>
      </c>
      <c r="AD387" s="112">
        <v>0</v>
      </c>
      <c r="AE387" s="113">
        <v>0</v>
      </c>
      <c r="AF387" s="111">
        <f t="shared" si="43"/>
        <v>0</v>
      </c>
      <c r="AG387" s="113">
        <v>0</v>
      </c>
      <c r="AH387" s="113">
        <v>4</v>
      </c>
      <c r="AI387" s="115">
        <f t="shared" si="44"/>
        <v>4</v>
      </c>
      <c r="AJ387" s="108">
        <f t="shared" si="42"/>
        <v>0</v>
      </c>
      <c r="AK387" s="240">
        <f t="shared" si="41"/>
        <v>4</v>
      </c>
      <c r="AL387" s="212">
        <f t="shared" si="39"/>
        <v>4</v>
      </c>
      <c r="AM387" s="113" t="s">
        <v>407</v>
      </c>
      <c r="AN387" s="113">
        <v>0</v>
      </c>
      <c r="AO387" s="156">
        <v>0</v>
      </c>
      <c r="AP387" s="149" t="s">
        <v>408</v>
      </c>
      <c r="AQ387" s="150" t="s">
        <v>409</v>
      </c>
    </row>
    <row r="388" spans="1:43" ht="30.75" customHeight="1" x14ac:dyDescent="0.15">
      <c r="A388" s="158" t="s">
        <v>415</v>
      </c>
      <c r="B388" s="109" t="s">
        <v>416</v>
      </c>
      <c r="C388" s="109" t="s">
        <v>417</v>
      </c>
      <c r="D388" s="185" t="s">
        <v>447</v>
      </c>
      <c r="E388" s="109" t="s">
        <v>1614</v>
      </c>
      <c r="F388" s="109" t="s">
        <v>240</v>
      </c>
      <c r="G388" s="109"/>
      <c r="H388" s="109"/>
      <c r="I388" s="109"/>
      <c r="J388" s="109"/>
      <c r="K388" s="109"/>
      <c r="L388" s="109"/>
      <c r="M388" s="109" t="s">
        <v>402</v>
      </c>
      <c r="N388" s="109" t="s">
        <v>403</v>
      </c>
      <c r="O388" s="139" t="s">
        <v>404</v>
      </c>
      <c r="P388" s="109" t="s">
        <v>414</v>
      </c>
      <c r="Q388" s="153">
        <v>30</v>
      </c>
      <c r="R388" s="95"/>
      <c r="S388" s="109"/>
      <c r="T388" s="94"/>
      <c r="U388" s="94"/>
      <c r="V388" s="96"/>
      <c r="W388" s="107"/>
      <c r="X388" s="108"/>
      <c r="Y388" s="110"/>
      <c r="Z388" s="108"/>
      <c r="AA388" s="108"/>
      <c r="AB388" s="146"/>
      <c r="AC388" s="147" t="s">
        <v>406</v>
      </c>
      <c r="AD388" s="112">
        <v>0</v>
      </c>
      <c r="AE388" s="113">
        <v>0</v>
      </c>
      <c r="AF388" s="111">
        <f t="shared" si="43"/>
        <v>0</v>
      </c>
      <c r="AG388" s="113">
        <v>0</v>
      </c>
      <c r="AH388" s="113">
        <v>4</v>
      </c>
      <c r="AI388" s="115">
        <f t="shared" si="44"/>
        <v>4</v>
      </c>
      <c r="AJ388" s="108">
        <f t="shared" si="42"/>
        <v>0</v>
      </c>
      <c r="AK388" s="240">
        <f t="shared" si="41"/>
        <v>4</v>
      </c>
      <c r="AL388" s="212">
        <f t="shared" si="39"/>
        <v>4</v>
      </c>
      <c r="AM388" s="113" t="s">
        <v>407</v>
      </c>
      <c r="AN388" s="113">
        <v>0</v>
      </c>
      <c r="AO388" s="156">
        <v>0</v>
      </c>
      <c r="AP388" s="149" t="s">
        <v>408</v>
      </c>
      <c r="AQ388" s="150" t="s">
        <v>409</v>
      </c>
    </row>
    <row r="389" spans="1:43" ht="30.75" customHeight="1" x14ac:dyDescent="0.15">
      <c r="A389" s="158" t="s">
        <v>415</v>
      </c>
      <c r="B389" s="109" t="s">
        <v>416</v>
      </c>
      <c r="C389" s="109" t="s">
        <v>417</v>
      </c>
      <c r="D389" s="185" t="s">
        <v>448</v>
      </c>
      <c r="E389" s="109" t="s">
        <v>1614</v>
      </c>
      <c r="F389" s="109" t="s">
        <v>240</v>
      </c>
      <c r="G389" s="109"/>
      <c r="H389" s="109"/>
      <c r="I389" s="109"/>
      <c r="J389" s="109"/>
      <c r="K389" s="109"/>
      <c r="L389" s="109"/>
      <c r="M389" s="109" t="s">
        <v>402</v>
      </c>
      <c r="N389" s="109" t="s">
        <v>403</v>
      </c>
      <c r="O389" s="139" t="s">
        <v>404</v>
      </c>
      <c r="P389" s="109" t="s">
        <v>414</v>
      </c>
      <c r="Q389" s="153">
        <v>30</v>
      </c>
      <c r="R389" s="95"/>
      <c r="S389" s="109"/>
      <c r="T389" s="94"/>
      <c r="U389" s="94"/>
      <c r="V389" s="96"/>
      <c r="W389" s="107"/>
      <c r="X389" s="108"/>
      <c r="Y389" s="110"/>
      <c r="Z389" s="108"/>
      <c r="AA389" s="108"/>
      <c r="AB389" s="146"/>
      <c r="AC389" s="147" t="s">
        <v>406</v>
      </c>
      <c r="AD389" s="112">
        <v>0</v>
      </c>
      <c r="AE389" s="113">
        <v>0</v>
      </c>
      <c r="AF389" s="111">
        <f t="shared" si="43"/>
        <v>0</v>
      </c>
      <c r="AG389" s="113">
        <v>0</v>
      </c>
      <c r="AH389" s="113">
        <v>16</v>
      </c>
      <c r="AI389" s="115">
        <f t="shared" si="44"/>
        <v>16</v>
      </c>
      <c r="AJ389" s="108">
        <f t="shared" si="42"/>
        <v>0</v>
      </c>
      <c r="AK389" s="240">
        <f t="shared" si="41"/>
        <v>16</v>
      </c>
      <c r="AL389" s="212">
        <f t="shared" si="39"/>
        <v>16</v>
      </c>
      <c r="AM389" s="113" t="s">
        <v>407</v>
      </c>
      <c r="AN389" s="113">
        <v>0</v>
      </c>
      <c r="AO389" s="156">
        <v>0</v>
      </c>
      <c r="AP389" s="149" t="s">
        <v>408</v>
      </c>
      <c r="AQ389" s="150" t="s">
        <v>409</v>
      </c>
    </row>
    <row r="390" spans="1:43" ht="30.75" customHeight="1" x14ac:dyDescent="0.15">
      <c r="A390" s="158" t="s">
        <v>415</v>
      </c>
      <c r="B390" s="109" t="s">
        <v>416</v>
      </c>
      <c r="C390" s="109" t="s">
        <v>417</v>
      </c>
      <c r="D390" s="185" t="s">
        <v>449</v>
      </c>
      <c r="E390" s="109" t="s">
        <v>1614</v>
      </c>
      <c r="F390" s="109" t="s">
        <v>240</v>
      </c>
      <c r="G390" s="109"/>
      <c r="H390" s="109"/>
      <c r="I390" s="109"/>
      <c r="J390" s="109"/>
      <c r="K390" s="109"/>
      <c r="L390" s="109"/>
      <c r="M390" s="109" t="s">
        <v>402</v>
      </c>
      <c r="N390" s="109" t="s">
        <v>403</v>
      </c>
      <c r="O390" s="139" t="s">
        <v>404</v>
      </c>
      <c r="P390" s="109" t="s">
        <v>414</v>
      </c>
      <c r="Q390" s="153">
        <v>30</v>
      </c>
      <c r="R390" s="95"/>
      <c r="S390" s="109"/>
      <c r="T390" s="94"/>
      <c r="U390" s="94"/>
      <c r="V390" s="96"/>
      <c r="W390" s="107"/>
      <c r="X390" s="108"/>
      <c r="Y390" s="110"/>
      <c r="Z390" s="108"/>
      <c r="AA390" s="108"/>
      <c r="AB390" s="146"/>
      <c r="AC390" s="147" t="s">
        <v>406</v>
      </c>
      <c r="AD390" s="112">
        <v>0</v>
      </c>
      <c r="AE390" s="113">
        <v>0</v>
      </c>
      <c r="AF390" s="111">
        <f t="shared" si="43"/>
        <v>0</v>
      </c>
      <c r="AG390" s="113">
        <v>0</v>
      </c>
      <c r="AH390" s="113">
        <v>0</v>
      </c>
      <c r="AI390" s="115">
        <f t="shared" si="44"/>
        <v>0</v>
      </c>
      <c r="AJ390" s="108">
        <f t="shared" si="42"/>
        <v>0</v>
      </c>
      <c r="AK390" s="240">
        <f t="shared" si="41"/>
        <v>0</v>
      </c>
      <c r="AL390" s="212">
        <f t="shared" si="39"/>
        <v>0</v>
      </c>
      <c r="AM390" s="113" t="s">
        <v>407</v>
      </c>
      <c r="AN390" s="113">
        <v>0</v>
      </c>
      <c r="AO390" s="156">
        <v>0</v>
      </c>
      <c r="AP390" s="149" t="s">
        <v>408</v>
      </c>
      <c r="AQ390" s="150" t="s">
        <v>409</v>
      </c>
    </row>
    <row r="391" spans="1:43" ht="30.75" customHeight="1" x14ac:dyDescent="0.15">
      <c r="A391" s="158" t="s">
        <v>415</v>
      </c>
      <c r="B391" s="109" t="s">
        <v>416</v>
      </c>
      <c r="C391" s="109" t="s">
        <v>417</v>
      </c>
      <c r="D391" s="185" t="s">
        <v>450</v>
      </c>
      <c r="E391" s="109" t="s">
        <v>1614</v>
      </c>
      <c r="F391" s="109" t="s">
        <v>240</v>
      </c>
      <c r="G391" s="109"/>
      <c r="H391" s="109"/>
      <c r="I391" s="109"/>
      <c r="J391" s="109"/>
      <c r="K391" s="109"/>
      <c r="L391" s="109"/>
      <c r="M391" s="109" t="s">
        <v>402</v>
      </c>
      <c r="N391" s="109" t="s">
        <v>403</v>
      </c>
      <c r="O391" s="139" t="s">
        <v>404</v>
      </c>
      <c r="P391" s="109" t="s">
        <v>414</v>
      </c>
      <c r="Q391" s="153">
        <v>30</v>
      </c>
      <c r="R391" s="95"/>
      <c r="S391" s="109"/>
      <c r="T391" s="94"/>
      <c r="U391" s="94"/>
      <c r="V391" s="96"/>
      <c r="W391" s="107"/>
      <c r="X391" s="108"/>
      <c r="Y391" s="110"/>
      <c r="Z391" s="108"/>
      <c r="AA391" s="108"/>
      <c r="AB391" s="146"/>
      <c r="AC391" s="147" t="s">
        <v>406</v>
      </c>
      <c r="AD391" s="112">
        <v>0</v>
      </c>
      <c r="AE391" s="113">
        <v>0</v>
      </c>
      <c r="AF391" s="111">
        <f t="shared" si="43"/>
        <v>0</v>
      </c>
      <c r="AG391" s="113">
        <v>0</v>
      </c>
      <c r="AH391" s="113">
        <v>1</v>
      </c>
      <c r="AI391" s="115">
        <f t="shared" si="44"/>
        <v>1</v>
      </c>
      <c r="AJ391" s="108">
        <f t="shared" si="42"/>
        <v>0</v>
      </c>
      <c r="AK391" s="240">
        <f t="shared" si="41"/>
        <v>1</v>
      </c>
      <c r="AL391" s="212">
        <f t="shared" si="39"/>
        <v>1</v>
      </c>
      <c r="AM391" s="113" t="s">
        <v>407</v>
      </c>
      <c r="AN391" s="113">
        <v>0</v>
      </c>
      <c r="AO391" s="156">
        <v>0</v>
      </c>
      <c r="AP391" s="149" t="s">
        <v>408</v>
      </c>
      <c r="AQ391" s="150" t="s">
        <v>409</v>
      </c>
    </row>
    <row r="392" spans="1:43" ht="30.75" customHeight="1" x14ac:dyDescent="0.15">
      <c r="A392" s="158" t="s">
        <v>415</v>
      </c>
      <c r="B392" s="109" t="s">
        <v>416</v>
      </c>
      <c r="C392" s="109" t="s">
        <v>417</v>
      </c>
      <c r="D392" s="185" t="s">
        <v>451</v>
      </c>
      <c r="E392" s="109" t="s">
        <v>1614</v>
      </c>
      <c r="F392" s="109" t="s">
        <v>240</v>
      </c>
      <c r="G392" s="109"/>
      <c r="H392" s="109"/>
      <c r="I392" s="109"/>
      <c r="J392" s="109"/>
      <c r="K392" s="109"/>
      <c r="L392" s="109"/>
      <c r="M392" s="109" t="s">
        <v>402</v>
      </c>
      <c r="N392" s="109" t="s">
        <v>403</v>
      </c>
      <c r="O392" s="139" t="s">
        <v>404</v>
      </c>
      <c r="P392" s="109" t="s">
        <v>414</v>
      </c>
      <c r="Q392" s="153">
        <v>30</v>
      </c>
      <c r="R392" s="95"/>
      <c r="S392" s="109"/>
      <c r="T392" s="94"/>
      <c r="U392" s="94"/>
      <c r="V392" s="96"/>
      <c r="W392" s="107"/>
      <c r="X392" s="108"/>
      <c r="Y392" s="110"/>
      <c r="Z392" s="108"/>
      <c r="AA392" s="108"/>
      <c r="AB392" s="146"/>
      <c r="AC392" s="147" t="s">
        <v>406</v>
      </c>
      <c r="AD392" s="112">
        <v>0</v>
      </c>
      <c r="AE392" s="113">
        <v>0</v>
      </c>
      <c r="AF392" s="111">
        <f t="shared" si="43"/>
        <v>0</v>
      </c>
      <c r="AG392" s="113">
        <v>0</v>
      </c>
      <c r="AH392" s="113">
        <v>0</v>
      </c>
      <c r="AI392" s="115">
        <f t="shared" si="44"/>
        <v>0</v>
      </c>
      <c r="AJ392" s="108">
        <f t="shared" si="42"/>
        <v>0</v>
      </c>
      <c r="AK392" s="240">
        <f t="shared" si="41"/>
        <v>0</v>
      </c>
      <c r="AL392" s="212">
        <f t="shared" si="39"/>
        <v>0</v>
      </c>
      <c r="AM392" s="113" t="s">
        <v>407</v>
      </c>
      <c r="AN392" s="113">
        <v>0</v>
      </c>
      <c r="AO392" s="156">
        <v>0</v>
      </c>
      <c r="AP392" s="149" t="s">
        <v>408</v>
      </c>
      <c r="AQ392" s="150" t="s">
        <v>409</v>
      </c>
    </row>
    <row r="393" spans="1:43" ht="30.75" customHeight="1" x14ac:dyDescent="0.15">
      <c r="A393" s="158" t="s">
        <v>415</v>
      </c>
      <c r="B393" s="109" t="s">
        <v>416</v>
      </c>
      <c r="C393" s="109" t="s">
        <v>417</v>
      </c>
      <c r="D393" s="185" t="s">
        <v>452</v>
      </c>
      <c r="E393" s="109" t="s">
        <v>1614</v>
      </c>
      <c r="F393" s="109" t="s">
        <v>240</v>
      </c>
      <c r="G393" s="109"/>
      <c r="H393" s="109"/>
      <c r="I393" s="109"/>
      <c r="J393" s="109"/>
      <c r="K393" s="109"/>
      <c r="L393" s="109"/>
      <c r="M393" s="109" t="s">
        <v>402</v>
      </c>
      <c r="N393" s="109" t="s">
        <v>403</v>
      </c>
      <c r="O393" s="139" t="s">
        <v>404</v>
      </c>
      <c r="P393" s="109" t="s">
        <v>414</v>
      </c>
      <c r="Q393" s="153">
        <v>30</v>
      </c>
      <c r="R393" s="95"/>
      <c r="S393" s="109"/>
      <c r="T393" s="94"/>
      <c r="U393" s="94"/>
      <c r="V393" s="96"/>
      <c r="W393" s="107"/>
      <c r="X393" s="108"/>
      <c r="Y393" s="110"/>
      <c r="Z393" s="108"/>
      <c r="AA393" s="108"/>
      <c r="AB393" s="146"/>
      <c r="AC393" s="147" t="s">
        <v>406</v>
      </c>
      <c r="AD393" s="112">
        <v>0</v>
      </c>
      <c r="AE393" s="113">
        <v>0</v>
      </c>
      <c r="AF393" s="111">
        <f t="shared" si="43"/>
        <v>0</v>
      </c>
      <c r="AG393" s="113">
        <v>0</v>
      </c>
      <c r="AH393" s="113">
        <v>1</v>
      </c>
      <c r="AI393" s="115">
        <f t="shared" si="44"/>
        <v>1</v>
      </c>
      <c r="AJ393" s="108">
        <f t="shared" si="42"/>
        <v>0</v>
      </c>
      <c r="AK393" s="240">
        <f t="shared" si="41"/>
        <v>1</v>
      </c>
      <c r="AL393" s="212">
        <f t="shared" ref="AL393:AL456" si="45">AJ393+AK393</f>
        <v>1</v>
      </c>
      <c r="AM393" s="113" t="s">
        <v>407</v>
      </c>
      <c r="AN393" s="113">
        <v>0</v>
      </c>
      <c r="AO393" s="156">
        <v>0</v>
      </c>
      <c r="AP393" s="149" t="s">
        <v>408</v>
      </c>
      <c r="AQ393" s="150" t="s">
        <v>409</v>
      </c>
    </row>
    <row r="394" spans="1:43" ht="30.75" customHeight="1" x14ac:dyDescent="0.15">
      <c r="A394" s="158" t="s">
        <v>415</v>
      </c>
      <c r="B394" s="109" t="s">
        <v>416</v>
      </c>
      <c r="C394" s="109" t="s">
        <v>417</v>
      </c>
      <c r="D394" s="185" t="s">
        <v>453</v>
      </c>
      <c r="E394" s="109" t="s">
        <v>1614</v>
      </c>
      <c r="F394" s="109" t="s">
        <v>240</v>
      </c>
      <c r="G394" s="109"/>
      <c r="H394" s="109"/>
      <c r="I394" s="109"/>
      <c r="J394" s="109"/>
      <c r="K394" s="109"/>
      <c r="L394" s="109"/>
      <c r="M394" s="109" t="s">
        <v>402</v>
      </c>
      <c r="N394" s="109" t="s">
        <v>403</v>
      </c>
      <c r="O394" s="139" t="s">
        <v>404</v>
      </c>
      <c r="P394" s="109" t="s">
        <v>414</v>
      </c>
      <c r="Q394" s="153">
        <v>30</v>
      </c>
      <c r="R394" s="95"/>
      <c r="S394" s="109"/>
      <c r="T394" s="94"/>
      <c r="U394" s="94"/>
      <c r="V394" s="96"/>
      <c r="W394" s="107"/>
      <c r="X394" s="108"/>
      <c r="Y394" s="110"/>
      <c r="Z394" s="108"/>
      <c r="AA394" s="108"/>
      <c r="AB394" s="146"/>
      <c r="AC394" s="147" t="s">
        <v>406</v>
      </c>
      <c r="AD394" s="112">
        <v>0</v>
      </c>
      <c r="AE394" s="113">
        <v>0</v>
      </c>
      <c r="AF394" s="111">
        <f t="shared" si="43"/>
        <v>0</v>
      </c>
      <c r="AG394" s="113">
        <v>0</v>
      </c>
      <c r="AH394" s="113">
        <v>0</v>
      </c>
      <c r="AI394" s="115">
        <f t="shared" si="44"/>
        <v>0</v>
      </c>
      <c r="AJ394" s="108">
        <f t="shared" si="42"/>
        <v>0</v>
      </c>
      <c r="AK394" s="240">
        <f t="shared" si="41"/>
        <v>0</v>
      </c>
      <c r="AL394" s="212">
        <f t="shared" si="45"/>
        <v>0</v>
      </c>
      <c r="AM394" s="113" t="s">
        <v>407</v>
      </c>
      <c r="AN394" s="113">
        <v>0</v>
      </c>
      <c r="AO394" s="156">
        <v>0</v>
      </c>
      <c r="AP394" s="149" t="s">
        <v>408</v>
      </c>
      <c r="AQ394" s="150" t="s">
        <v>409</v>
      </c>
    </row>
    <row r="395" spans="1:43" ht="30.75" customHeight="1" x14ac:dyDescent="0.15">
      <c r="A395" s="158" t="s">
        <v>415</v>
      </c>
      <c r="B395" s="109" t="s">
        <v>416</v>
      </c>
      <c r="C395" s="109" t="s">
        <v>417</v>
      </c>
      <c r="D395" s="185" t="s">
        <v>454</v>
      </c>
      <c r="E395" s="109" t="s">
        <v>1614</v>
      </c>
      <c r="F395" s="109" t="s">
        <v>240</v>
      </c>
      <c r="G395" s="109"/>
      <c r="H395" s="109"/>
      <c r="I395" s="109"/>
      <c r="J395" s="109"/>
      <c r="K395" s="109"/>
      <c r="L395" s="109"/>
      <c r="M395" s="109" t="s">
        <v>402</v>
      </c>
      <c r="N395" s="109" t="s">
        <v>403</v>
      </c>
      <c r="O395" s="139" t="s">
        <v>404</v>
      </c>
      <c r="P395" s="109" t="s">
        <v>414</v>
      </c>
      <c r="Q395" s="153">
        <v>30</v>
      </c>
      <c r="R395" s="95"/>
      <c r="S395" s="109"/>
      <c r="T395" s="94"/>
      <c r="U395" s="94"/>
      <c r="V395" s="96"/>
      <c r="W395" s="107"/>
      <c r="X395" s="108"/>
      <c r="Y395" s="110"/>
      <c r="Z395" s="108"/>
      <c r="AA395" s="108"/>
      <c r="AB395" s="146"/>
      <c r="AC395" s="147" t="s">
        <v>406</v>
      </c>
      <c r="AD395" s="112">
        <v>0</v>
      </c>
      <c r="AE395" s="113">
        <v>0</v>
      </c>
      <c r="AF395" s="111">
        <f t="shared" si="43"/>
        <v>0</v>
      </c>
      <c r="AG395" s="113">
        <v>0</v>
      </c>
      <c r="AH395" s="113">
        <v>1</v>
      </c>
      <c r="AI395" s="115">
        <f t="shared" si="44"/>
        <v>1</v>
      </c>
      <c r="AJ395" s="108">
        <f t="shared" si="42"/>
        <v>0</v>
      </c>
      <c r="AK395" s="240">
        <f t="shared" si="41"/>
        <v>1</v>
      </c>
      <c r="AL395" s="212">
        <f t="shared" si="45"/>
        <v>1</v>
      </c>
      <c r="AM395" s="113" t="s">
        <v>407</v>
      </c>
      <c r="AN395" s="113">
        <v>0</v>
      </c>
      <c r="AO395" s="156">
        <v>0</v>
      </c>
      <c r="AP395" s="149" t="s">
        <v>408</v>
      </c>
      <c r="AQ395" s="150" t="s">
        <v>409</v>
      </c>
    </row>
    <row r="396" spans="1:43" ht="30.75" customHeight="1" x14ac:dyDescent="0.15">
      <c r="A396" s="158" t="s">
        <v>415</v>
      </c>
      <c r="B396" s="109" t="s">
        <v>416</v>
      </c>
      <c r="C396" s="109" t="s">
        <v>417</v>
      </c>
      <c r="D396" s="185" t="s">
        <v>455</v>
      </c>
      <c r="E396" s="109" t="s">
        <v>1614</v>
      </c>
      <c r="F396" s="109" t="s">
        <v>240</v>
      </c>
      <c r="G396" s="109"/>
      <c r="H396" s="109"/>
      <c r="I396" s="109"/>
      <c r="J396" s="109"/>
      <c r="K396" s="109"/>
      <c r="L396" s="109"/>
      <c r="M396" s="109" t="s">
        <v>402</v>
      </c>
      <c r="N396" s="109" t="s">
        <v>403</v>
      </c>
      <c r="O396" s="139" t="s">
        <v>404</v>
      </c>
      <c r="P396" s="109" t="s">
        <v>414</v>
      </c>
      <c r="Q396" s="153">
        <v>30</v>
      </c>
      <c r="R396" s="95"/>
      <c r="S396" s="109"/>
      <c r="T396" s="94"/>
      <c r="U396" s="94"/>
      <c r="V396" s="96"/>
      <c r="W396" s="107"/>
      <c r="X396" s="108"/>
      <c r="Y396" s="110"/>
      <c r="Z396" s="108"/>
      <c r="AA396" s="108"/>
      <c r="AB396" s="146"/>
      <c r="AC396" s="147" t="s">
        <v>406</v>
      </c>
      <c r="AD396" s="112">
        <v>0</v>
      </c>
      <c r="AE396" s="113">
        <v>0</v>
      </c>
      <c r="AF396" s="111">
        <f t="shared" si="43"/>
        <v>0</v>
      </c>
      <c r="AG396" s="113">
        <v>0</v>
      </c>
      <c r="AH396" s="113">
        <v>49</v>
      </c>
      <c r="AI396" s="115">
        <f t="shared" si="44"/>
        <v>49</v>
      </c>
      <c r="AJ396" s="108">
        <f t="shared" si="42"/>
        <v>0</v>
      </c>
      <c r="AK396" s="240">
        <f t="shared" si="41"/>
        <v>49</v>
      </c>
      <c r="AL396" s="212">
        <f t="shared" si="45"/>
        <v>49</v>
      </c>
      <c r="AM396" s="113" t="s">
        <v>407</v>
      </c>
      <c r="AN396" s="113">
        <v>0</v>
      </c>
      <c r="AO396" s="156">
        <v>0</v>
      </c>
      <c r="AP396" s="149" t="s">
        <v>408</v>
      </c>
      <c r="AQ396" s="150" t="s">
        <v>409</v>
      </c>
    </row>
    <row r="397" spans="1:43" ht="30.75" customHeight="1" x14ac:dyDescent="0.15">
      <c r="A397" s="158" t="s">
        <v>415</v>
      </c>
      <c r="B397" s="109" t="s">
        <v>416</v>
      </c>
      <c r="C397" s="109" t="s">
        <v>417</v>
      </c>
      <c r="D397" s="185" t="s">
        <v>456</v>
      </c>
      <c r="E397" s="109" t="s">
        <v>1614</v>
      </c>
      <c r="F397" s="109" t="s">
        <v>240</v>
      </c>
      <c r="G397" s="109"/>
      <c r="H397" s="109"/>
      <c r="I397" s="109"/>
      <c r="J397" s="109"/>
      <c r="K397" s="109"/>
      <c r="L397" s="109"/>
      <c r="M397" s="109" t="s">
        <v>402</v>
      </c>
      <c r="N397" s="109" t="s">
        <v>403</v>
      </c>
      <c r="O397" s="139" t="s">
        <v>404</v>
      </c>
      <c r="P397" s="109" t="s">
        <v>414</v>
      </c>
      <c r="Q397" s="153">
        <v>30</v>
      </c>
      <c r="R397" s="95"/>
      <c r="S397" s="109"/>
      <c r="T397" s="94"/>
      <c r="U397" s="94"/>
      <c r="V397" s="96"/>
      <c r="W397" s="107"/>
      <c r="X397" s="108"/>
      <c r="Y397" s="110"/>
      <c r="Z397" s="108"/>
      <c r="AA397" s="108"/>
      <c r="AB397" s="146"/>
      <c r="AC397" s="147" t="s">
        <v>406</v>
      </c>
      <c r="AD397" s="112">
        <v>0</v>
      </c>
      <c r="AE397" s="113">
        <v>0</v>
      </c>
      <c r="AF397" s="111">
        <f t="shared" si="43"/>
        <v>0</v>
      </c>
      <c r="AG397" s="113">
        <v>0</v>
      </c>
      <c r="AH397" s="113">
        <v>32</v>
      </c>
      <c r="AI397" s="115">
        <f t="shared" si="44"/>
        <v>32</v>
      </c>
      <c r="AJ397" s="108">
        <f t="shared" si="42"/>
        <v>0</v>
      </c>
      <c r="AK397" s="240">
        <f t="shared" si="41"/>
        <v>32</v>
      </c>
      <c r="AL397" s="212">
        <f t="shared" si="45"/>
        <v>32</v>
      </c>
      <c r="AM397" s="113" t="s">
        <v>407</v>
      </c>
      <c r="AN397" s="113">
        <v>0</v>
      </c>
      <c r="AO397" s="156">
        <v>0</v>
      </c>
      <c r="AP397" s="149" t="s">
        <v>408</v>
      </c>
      <c r="AQ397" s="150" t="s">
        <v>409</v>
      </c>
    </row>
    <row r="398" spans="1:43" ht="30.75" customHeight="1" x14ac:dyDescent="0.15">
      <c r="A398" s="158" t="s">
        <v>415</v>
      </c>
      <c r="B398" s="109" t="s">
        <v>416</v>
      </c>
      <c r="C398" s="109" t="s">
        <v>417</v>
      </c>
      <c r="D398" s="185" t="s">
        <v>457</v>
      </c>
      <c r="E398" s="109" t="s">
        <v>1614</v>
      </c>
      <c r="F398" s="109" t="s">
        <v>240</v>
      </c>
      <c r="G398" s="109"/>
      <c r="H398" s="109"/>
      <c r="I398" s="109"/>
      <c r="J398" s="109"/>
      <c r="K398" s="109"/>
      <c r="L398" s="109"/>
      <c r="M398" s="109" t="s">
        <v>402</v>
      </c>
      <c r="N398" s="109" t="s">
        <v>403</v>
      </c>
      <c r="O398" s="139" t="s">
        <v>404</v>
      </c>
      <c r="P398" s="109" t="s">
        <v>414</v>
      </c>
      <c r="Q398" s="153">
        <v>30</v>
      </c>
      <c r="R398" s="95"/>
      <c r="S398" s="109"/>
      <c r="T398" s="94"/>
      <c r="U398" s="94"/>
      <c r="V398" s="96"/>
      <c r="W398" s="107"/>
      <c r="X398" s="108"/>
      <c r="Y398" s="110"/>
      <c r="Z398" s="108"/>
      <c r="AA398" s="108"/>
      <c r="AB398" s="146"/>
      <c r="AC398" s="147" t="s">
        <v>406</v>
      </c>
      <c r="AD398" s="112">
        <v>0</v>
      </c>
      <c r="AE398" s="113">
        <v>0</v>
      </c>
      <c r="AF398" s="111">
        <f t="shared" si="43"/>
        <v>0</v>
      </c>
      <c r="AG398" s="113">
        <v>0</v>
      </c>
      <c r="AH398" s="113">
        <v>1</v>
      </c>
      <c r="AI398" s="115">
        <f t="shared" si="44"/>
        <v>1</v>
      </c>
      <c r="AJ398" s="108">
        <f t="shared" si="42"/>
        <v>0</v>
      </c>
      <c r="AK398" s="240">
        <f t="shared" si="41"/>
        <v>1</v>
      </c>
      <c r="AL398" s="212">
        <f t="shared" si="45"/>
        <v>1</v>
      </c>
      <c r="AM398" s="113" t="s">
        <v>407</v>
      </c>
      <c r="AN398" s="113">
        <v>0</v>
      </c>
      <c r="AO398" s="156">
        <v>0</v>
      </c>
      <c r="AP398" s="149" t="s">
        <v>408</v>
      </c>
      <c r="AQ398" s="150" t="s">
        <v>409</v>
      </c>
    </row>
    <row r="399" spans="1:43" ht="30.75" customHeight="1" x14ac:dyDescent="0.15">
      <c r="A399" s="158" t="s">
        <v>415</v>
      </c>
      <c r="B399" s="109" t="s">
        <v>416</v>
      </c>
      <c r="C399" s="109" t="s">
        <v>417</v>
      </c>
      <c r="D399" s="185" t="s">
        <v>458</v>
      </c>
      <c r="E399" s="109" t="s">
        <v>1614</v>
      </c>
      <c r="F399" s="109" t="s">
        <v>240</v>
      </c>
      <c r="G399" s="109"/>
      <c r="H399" s="109"/>
      <c r="I399" s="109"/>
      <c r="J399" s="109"/>
      <c r="K399" s="109"/>
      <c r="L399" s="109"/>
      <c r="M399" s="109" t="s">
        <v>402</v>
      </c>
      <c r="N399" s="109" t="s">
        <v>403</v>
      </c>
      <c r="O399" s="139" t="s">
        <v>404</v>
      </c>
      <c r="P399" s="109" t="s">
        <v>414</v>
      </c>
      <c r="Q399" s="153">
        <v>30</v>
      </c>
      <c r="R399" s="95"/>
      <c r="S399" s="109"/>
      <c r="T399" s="94"/>
      <c r="U399" s="94"/>
      <c r="V399" s="96"/>
      <c r="W399" s="107"/>
      <c r="X399" s="108"/>
      <c r="Y399" s="110"/>
      <c r="Z399" s="108"/>
      <c r="AA399" s="108"/>
      <c r="AB399" s="146"/>
      <c r="AC399" s="147" t="s">
        <v>406</v>
      </c>
      <c r="AD399" s="112">
        <v>0</v>
      </c>
      <c r="AE399" s="113">
        <v>0</v>
      </c>
      <c r="AF399" s="111">
        <f t="shared" si="43"/>
        <v>0</v>
      </c>
      <c r="AG399" s="113">
        <v>0</v>
      </c>
      <c r="AH399" s="113">
        <v>12</v>
      </c>
      <c r="AI399" s="115">
        <f t="shared" si="44"/>
        <v>12</v>
      </c>
      <c r="AJ399" s="108">
        <f t="shared" si="42"/>
        <v>0</v>
      </c>
      <c r="AK399" s="240">
        <f t="shared" si="41"/>
        <v>12</v>
      </c>
      <c r="AL399" s="212">
        <f t="shared" si="45"/>
        <v>12</v>
      </c>
      <c r="AM399" s="113" t="s">
        <v>407</v>
      </c>
      <c r="AN399" s="113">
        <v>0</v>
      </c>
      <c r="AO399" s="156">
        <v>0</v>
      </c>
      <c r="AP399" s="149" t="s">
        <v>408</v>
      </c>
      <c r="AQ399" s="150" t="s">
        <v>409</v>
      </c>
    </row>
    <row r="400" spans="1:43" ht="30.75" customHeight="1" x14ac:dyDescent="0.15">
      <c r="A400" s="158" t="s">
        <v>415</v>
      </c>
      <c r="B400" s="109" t="s">
        <v>416</v>
      </c>
      <c r="C400" s="109" t="s">
        <v>417</v>
      </c>
      <c r="D400" s="185" t="s">
        <v>459</v>
      </c>
      <c r="E400" s="109" t="s">
        <v>1614</v>
      </c>
      <c r="F400" s="109" t="s">
        <v>240</v>
      </c>
      <c r="G400" s="109"/>
      <c r="H400" s="109"/>
      <c r="I400" s="109"/>
      <c r="J400" s="109"/>
      <c r="K400" s="109"/>
      <c r="L400" s="109"/>
      <c r="M400" s="109" t="s">
        <v>402</v>
      </c>
      <c r="N400" s="109" t="s">
        <v>403</v>
      </c>
      <c r="O400" s="139" t="s">
        <v>404</v>
      </c>
      <c r="P400" s="109" t="s">
        <v>414</v>
      </c>
      <c r="Q400" s="153">
        <v>30</v>
      </c>
      <c r="R400" s="95"/>
      <c r="S400" s="109"/>
      <c r="T400" s="94"/>
      <c r="U400" s="94"/>
      <c r="V400" s="96"/>
      <c r="W400" s="107"/>
      <c r="X400" s="108"/>
      <c r="Y400" s="110"/>
      <c r="Z400" s="108"/>
      <c r="AA400" s="108"/>
      <c r="AB400" s="146"/>
      <c r="AC400" s="147" t="s">
        <v>406</v>
      </c>
      <c r="AD400" s="112">
        <v>0</v>
      </c>
      <c r="AE400" s="113">
        <v>0</v>
      </c>
      <c r="AF400" s="111">
        <f t="shared" si="43"/>
        <v>0</v>
      </c>
      <c r="AG400" s="113">
        <v>0</v>
      </c>
      <c r="AH400" s="113">
        <v>38</v>
      </c>
      <c r="AI400" s="115">
        <f t="shared" si="44"/>
        <v>38</v>
      </c>
      <c r="AJ400" s="108">
        <f t="shared" si="42"/>
        <v>0</v>
      </c>
      <c r="AK400" s="240">
        <f t="shared" si="41"/>
        <v>38</v>
      </c>
      <c r="AL400" s="212">
        <f t="shared" si="45"/>
        <v>38</v>
      </c>
      <c r="AM400" s="113" t="s">
        <v>407</v>
      </c>
      <c r="AN400" s="113">
        <v>0</v>
      </c>
      <c r="AO400" s="156">
        <v>0</v>
      </c>
      <c r="AP400" s="149" t="s">
        <v>408</v>
      </c>
      <c r="AQ400" s="150" t="s">
        <v>409</v>
      </c>
    </row>
    <row r="401" spans="1:43" ht="33.75" x14ac:dyDescent="0.15">
      <c r="A401" s="158" t="s">
        <v>415</v>
      </c>
      <c r="B401" s="109" t="s">
        <v>416</v>
      </c>
      <c r="C401" s="109" t="s">
        <v>417</v>
      </c>
      <c r="D401" s="185" t="s">
        <v>460</v>
      </c>
      <c r="E401" s="109" t="s">
        <v>1614</v>
      </c>
      <c r="F401" s="109" t="s">
        <v>240</v>
      </c>
      <c r="G401" s="109"/>
      <c r="H401" s="109"/>
      <c r="I401" s="109"/>
      <c r="J401" s="109"/>
      <c r="K401" s="109"/>
      <c r="L401" s="109"/>
      <c r="M401" s="109" t="s">
        <v>402</v>
      </c>
      <c r="N401" s="109" t="s">
        <v>403</v>
      </c>
      <c r="O401" s="139" t="s">
        <v>404</v>
      </c>
      <c r="P401" s="109" t="s">
        <v>414</v>
      </c>
      <c r="Q401" s="153">
        <v>30</v>
      </c>
      <c r="R401" s="95"/>
      <c r="S401" s="109"/>
      <c r="T401" s="94"/>
      <c r="U401" s="94"/>
      <c r="V401" s="96"/>
      <c r="W401" s="107"/>
      <c r="X401" s="108"/>
      <c r="Y401" s="110"/>
      <c r="Z401" s="108"/>
      <c r="AA401" s="108"/>
      <c r="AB401" s="146"/>
      <c r="AC401" s="147" t="s">
        <v>406</v>
      </c>
      <c r="AD401" s="112">
        <v>0</v>
      </c>
      <c r="AE401" s="113">
        <v>0</v>
      </c>
      <c r="AF401" s="111">
        <f t="shared" si="43"/>
        <v>0</v>
      </c>
      <c r="AG401" s="113">
        <v>0</v>
      </c>
      <c r="AH401" s="113">
        <v>7</v>
      </c>
      <c r="AI401" s="115">
        <f t="shared" si="44"/>
        <v>7</v>
      </c>
      <c r="AJ401" s="108">
        <f t="shared" si="42"/>
        <v>0</v>
      </c>
      <c r="AK401" s="240">
        <f t="shared" si="41"/>
        <v>7</v>
      </c>
      <c r="AL401" s="212">
        <f t="shared" si="45"/>
        <v>7</v>
      </c>
      <c r="AM401" s="113" t="s">
        <v>407</v>
      </c>
      <c r="AN401" s="113">
        <v>0</v>
      </c>
      <c r="AO401" s="156">
        <v>0</v>
      </c>
      <c r="AP401" s="149" t="s">
        <v>408</v>
      </c>
      <c r="AQ401" s="150" t="s">
        <v>409</v>
      </c>
    </row>
    <row r="402" spans="1:43" ht="30.75" customHeight="1" x14ac:dyDescent="0.15">
      <c r="A402" s="158" t="s">
        <v>415</v>
      </c>
      <c r="B402" s="109" t="s">
        <v>416</v>
      </c>
      <c r="C402" s="109" t="s">
        <v>417</v>
      </c>
      <c r="D402" s="185" t="s">
        <v>461</v>
      </c>
      <c r="E402" s="109" t="s">
        <v>1614</v>
      </c>
      <c r="F402" s="109" t="s">
        <v>240</v>
      </c>
      <c r="G402" s="109"/>
      <c r="H402" s="109"/>
      <c r="I402" s="109"/>
      <c r="J402" s="109"/>
      <c r="K402" s="109"/>
      <c r="L402" s="109"/>
      <c r="M402" s="109" t="s">
        <v>402</v>
      </c>
      <c r="N402" s="109" t="s">
        <v>403</v>
      </c>
      <c r="O402" s="139" t="s">
        <v>404</v>
      </c>
      <c r="P402" s="109" t="s">
        <v>414</v>
      </c>
      <c r="Q402" s="153">
        <v>30</v>
      </c>
      <c r="R402" s="95"/>
      <c r="S402" s="109"/>
      <c r="T402" s="94"/>
      <c r="U402" s="94"/>
      <c r="V402" s="96"/>
      <c r="W402" s="107"/>
      <c r="X402" s="108"/>
      <c r="Y402" s="110"/>
      <c r="Z402" s="108"/>
      <c r="AA402" s="108"/>
      <c r="AB402" s="146"/>
      <c r="AC402" s="147" t="s">
        <v>406</v>
      </c>
      <c r="AD402" s="112">
        <v>0</v>
      </c>
      <c r="AE402" s="113">
        <v>0</v>
      </c>
      <c r="AF402" s="111">
        <f t="shared" si="43"/>
        <v>0</v>
      </c>
      <c r="AG402" s="113">
        <v>0</v>
      </c>
      <c r="AH402" s="113">
        <v>3</v>
      </c>
      <c r="AI402" s="115">
        <f t="shared" si="44"/>
        <v>3</v>
      </c>
      <c r="AJ402" s="108">
        <f t="shared" si="42"/>
        <v>0</v>
      </c>
      <c r="AK402" s="240">
        <f t="shared" si="41"/>
        <v>3</v>
      </c>
      <c r="AL402" s="212">
        <f t="shared" si="45"/>
        <v>3</v>
      </c>
      <c r="AM402" s="113" t="s">
        <v>407</v>
      </c>
      <c r="AN402" s="113">
        <v>0</v>
      </c>
      <c r="AO402" s="156">
        <v>0</v>
      </c>
      <c r="AP402" s="149" t="s">
        <v>408</v>
      </c>
      <c r="AQ402" s="150" t="s">
        <v>409</v>
      </c>
    </row>
    <row r="403" spans="1:43" ht="30.75" customHeight="1" x14ac:dyDescent="0.15">
      <c r="A403" s="158" t="s">
        <v>415</v>
      </c>
      <c r="B403" s="109" t="s">
        <v>416</v>
      </c>
      <c r="C403" s="109" t="s">
        <v>417</v>
      </c>
      <c r="D403" s="185" t="s">
        <v>462</v>
      </c>
      <c r="E403" s="109" t="s">
        <v>1614</v>
      </c>
      <c r="F403" s="109" t="s">
        <v>240</v>
      </c>
      <c r="G403" s="109"/>
      <c r="H403" s="109"/>
      <c r="I403" s="109"/>
      <c r="J403" s="109"/>
      <c r="K403" s="109"/>
      <c r="L403" s="109"/>
      <c r="M403" s="109" t="s">
        <v>402</v>
      </c>
      <c r="N403" s="109" t="s">
        <v>403</v>
      </c>
      <c r="O403" s="139" t="s">
        <v>404</v>
      </c>
      <c r="P403" s="109" t="s">
        <v>414</v>
      </c>
      <c r="Q403" s="153">
        <v>30</v>
      </c>
      <c r="R403" s="95"/>
      <c r="S403" s="109"/>
      <c r="T403" s="94"/>
      <c r="U403" s="94"/>
      <c r="V403" s="96"/>
      <c r="W403" s="107"/>
      <c r="X403" s="108"/>
      <c r="Y403" s="110"/>
      <c r="Z403" s="108"/>
      <c r="AA403" s="108"/>
      <c r="AB403" s="146"/>
      <c r="AC403" s="147" t="s">
        <v>406</v>
      </c>
      <c r="AD403" s="112">
        <v>0</v>
      </c>
      <c r="AE403" s="113">
        <v>0</v>
      </c>
      <c r="AF403" s="111">
        <f t="shared" si="43"/>
        <v>0</v>
      </c>
      <c r="AG403" s="113">
        <v>0</v>
      </c>
      <c r="AH403" s="113">
        <v>5</v>
      </c>
      <c r="AI403" s="115">
        <f t="shared" si="44"/>
        <v>5</v>
      </c>
      <c r="AJ403" s="108">
        <f t="shared" si="42"/>
        <v>0</v>
      </c>
      <c r="AK403" s="240">
        <f t="shared" si="41"/>
        <v>5</v>
      </c>
      <c r="AL403" s="212">
        <f t="shared" si="45"/>
        <v>5</v>
      </c>
      <c r="AM403" s="113" t="s">
        <v>407</v>
      </c>
      <c r="AN403" s="113">
        <v>0</v>
      </c>
      <c r="AO403" s="156">
        <v>0</v>
      </c>
      <c r="AP403" s="149" t="s">
        <v>408</v>
      </c>
      <c r="AQ403" s="150" t="s">
        <v>409</v>
      </c>
    </row>
    <row r="404" spans="1:43" ht="30.75" customHeight="1" x14ac:dyDescent="0.15">
      <c r="A404" s="158" t="s">
        <v>415</v>
      </c>
      <c r="B404" s="109" t="s">
        <v>416</v>
      </c>
      <c r="C404" s="109" t="s">
        <v>417</v>
      </c>
      <c r="D404" s="185" t="s">
        <v>463</v>
      </c>
      <c r="E404" s="109" t="s">
        <v>1614</v>
      </c>
      <c r="F404" s="109" t="s">
        <v>240</v>
      </c>
      <c r="G404" s="109"/>
      <c r="H404" s="109"/>
      <c r="I404" s="109"/>
      <c r="J404" s="109"/>
      <c r="K404" s="109"/>
      <c r="L404" s="109"/>
      <c r="M404" s="109" t="s">
        <v>402</v>
      </c>
      <c r="N404" s="109" t="s">
        <v>403</v>
      </c>
      <c r="O404" s="139" t="s">
        <v>404</v>
      </c>
      <c r="P404" s="109" t="s">
        <v>414</v>
      </c>
      <c r="Q404" s="153">
        <v>30</v>
      </c>
      <c r="R404" s="95"/>
      <c r="S404" s="109"/>
      <c r="T404" s="94"/>
      <c r="U404" s="94"/>
      <c r="V404" s="96"/>
      <c r="W404" s="107"/>
      <c r="X404" s="108"/>
      <c r="Y404" s="110"/>
      <c r="Z404" s="108"/>
      <c r="AA404" s="108"/>
      <c r="AB404" s="146"/>
      <c r="AC404" s="147" t="s">
        <v>406</v>
      </c>
      <c r="AD404" s="112">
        <v>0</v>
      </c>
      <c r="AE404" s="113">
        <v>0</v>
      </c>
      <c r="AF404" s="111">
        <f t="shared" si="43"/>
        <v>0</v>
      </c>
      <c r="AG404" s="113">
        <v>0</v>
      </c>
      <c r="AH404" s="113">
        <v>30</v>
      </c>
      <c r="AI404" s="115">
        <f t="shared" si="44"/>
        <v>30</v>
      </c>
      <c r="AJ404" s="108">
        <f t="shared" si="42"/>
        <v>0</v>
      </c>
      <c r="AK404" s="240">
        <f t="shared" si="41"/>
        <v>30</v>
      </c>
      <c r="AL404" s="212">
        <f t="shared" si="45"/>
        <v>30</v>
      </c>
      <c r="AM404" s="113" t="s">
        <v>407</v>
      </c>
      <c r="AN404" s="113">
        <v>0</v>
      </c>
      <c r="AO404" s="156">
        <v>0</v>
      </c>
      <c r="AP404" s="149" t="s">
        <v>408</v>
      </c>
      <c r="AQ404" s="150" t="s">
        <v>409</v>
      </c>
    </row>
    <row r="405" spans="1:43" ht="30.75" customHeight="1" x14ac:dyDescent="0.15">
      <c r="A405" s="158" t="s">
        <v>415</v>
      </c>
      <c r="B405" s="109" t="s">
        <v>416</v>
      </c>
      <c r="C405" s="109" t="s">
        <v>417</v>
      </c>
      <c r="D405" s="185" t="s">
        <v>464</v>
      </c>
      <c r="E405" s="109" t="s">
        <v>1614</v>
      </c>
      <c r="F405" s="109" t="s">
        <v>240</v>
      </c>
      <c r="G405" s="109"/>
      <c r="H405" s="109"/>
      <c r="I405" s="109"/>
      <c r="J405" s="109"/>
      <c r="K405" s="109"/>
      <c r="L405" s="109"/>
      <c r="M405" s="109" t="s">
        <v>402</v>
      </c>
      <c r="N405" s="109" t="s">
        <v>403</v>
      </c>
      <c r="O405" s="139" t="s">
        <v>404</v>
      </c>
      <c r="P405" s="109" t="s">
        <v>414</v>
      </c>
      <c r="Q405" s="153">
        <v>30</v>
      </c>
      <c r="R405" s="95"/>
      <c r="S405" s="109"/>
      <c r="T405" s="94"/>
      <c r="U405" s="94"/>
      <c r="V405" s="96"/>
      <c r="W405" s="107"/>
      <c r="X405" s="108"/>
      <c r="Y405" s="110"/>
      <c r="Z405" s="108"/>
      <c r="AA405" s="108"/>
      <c r="AB405" s="146"/>
      <c r="AC405" s="147" t="s">
        <v>406</v>
      </c>
      <c r="AD405" s="112">
        <v>0</v>
      </c>
      <c r="AE405" s="113">
        <v>0</v>
      </c>
      <c r="AF405" s="111">
        <f t="shared" si="43"/>
        <v>0</v>
      </c>
      <c r="AG405" s="113">
        <v>0</v>
      </c>
      <c r="AH405" s="113">
        <v>17</v>
      </c>
      <c r="AI405" s="115">
        <f t="shared" si="44"/>
        <v>17</v>
      </c>
      <c r="AJ405" s="108">
        <f t="shared" si="42"/>
        <v>0</v>
      </c>
      <c r="AK405" s="240">
        <f t="shared" si="41"/>
        <v>17</v>
      </c>
      <c r="AL405" s="212">
        <f t="shared" si="45"/>
        <v>17</v>
      </c>
      <c r="AM405" s="113" t="s">
        <v>407</v>
      </c>
      <c r="AN405" s="113">
        <v>0</v>
      </c>
      <c r="AO405" s="156">
        <v>0</v>
      </c>
      <c r="AP405" s="149" t="s">
        <v>408</v>
      </c>
      <c r="AQ405" s="150" t="s">
        <v>409</v>
      </c>
    </row>
    <row r="406" spans="1:43" ht="36.75" customHeight="1" x14ac:dyDescent="0.15">
      <c r="A406" s="158" t="s">
        <v>415</v>
      </c>
      <c r="B406" s="109" t="s">
        <v>416</v>
      </c>
      <c r="C406" s="109" t="s">
        <v>417</v>
      </c>
      <c r="D406" s="185" t="s">
        <v>465</v>
      </c>
      <c r="E406" s="109" t="s">
        <v>1614</v>
      </c>
      <c r="F406" s="109" t="s">
        <v>240</v>
      </c>
      <c r="G406" s="109"/>
      <c r="H406" s="109"/>
      <c r="I406" s="109"/>
      <c r="J406" s="109"/>
      <c r="K406" s="109"/>
      <c r="L406" s="109"/>
      <c r="M406" s="109" t="s">
        <v>402</v>
      </c>
      <c r="N406" s="109" t="s">
        <v>403</v>
      </c>
      <c r="O406" s="139" t="s">
        <v>404</v>
      </c>
      <c r="P406" s="109" t="s">
        <v>414</v>
      </c>
      <c r="Q406" s="153">
        <v>30</v>
      </c>
      <c r="R406" s="95"/>
      <c r="S406" s="109"/>
      <c r="T406" s="94"/>
      <c r="U406" s="94"/>
      <c r="V406" s="96"/>
      <c r="W406" s="107"/>
      <c r="X406" s="108"/>
      <c r="Y406" s="110"/>
      <c r="Z406" s="108"/>
      <c r="AA406" s="108"/>
      <c r="AB406" s="146"/>
      <c r="AC406" s="147" t="s">
        <v>406</v>
      </c>
      <c r="AD406" s="112">
        <v>0</v>
      </c>
      <c r="AE406" s="113">
        <v>0</v>
      </c>
      <c r="AF406" s="111">
        <f t="shared" si="43"/>
        <v>0</v>
      </c>
      <c r="AG406" s="113">
        <v>0</v>
      </c>
      <c r="AH406" s="113">
        <v>0</v>
      </c>
      <c r="AI406" s="115">
        <f t="shared" si="44"/>
        <v>0</v>
      </c>
      <c r="AJ406" s="108">
        <f t="shared" si="42"/>
        <v>0</v>
      </c>
      <c r="AK406" s="240">
        <f t="shared" si="41"/>
        <v>0</v>
      </c>
      <c r="AL406" s="212">
        <f t="shared" si="45"/>
        <v>0</v>
      </c>
      <c r="AM406" s="113" t="s">
        <v>407</v>
      </c>
      <c r="AN406" s="113">
        <v>0</v>
      </c>
      <c r="AO406" s="156">
        <v>0</v>
      </c>
      <c r="AP406" s="149" t="s">
        <v>408</v>
      </c>
      <c r="AQ406" s="150" t="s">
        <v>409</v>
      </c>
    </row>
    <row r="407" spans="1:43" ht="30.75" customHeight="1" x14ac:dyDescent="0.15">
      <c r="A407" s="158" t="s">
        <v>415</v>
      </c>
      <c r="B407" s="109" t="s">
        <v>416</v>
      </c>
      <c r="C407" s="109" t="s">
        <v>417</v>
      </c>
      <c r="D407" s="185" t="s">
        <v>466</v>
      </c>
      <c r="E407" s="109" t="s">
        <v>1614</v>
      </c>
      <c r="F407" s="109" t="s">
        <v>240</v>
      </c>
      <c r="G407" s="109"/>
      <c r="H407" s="109"/>
      <c r="I407" s="109"/>
      <c r="J407" s="109"/>
      <c r="K407" s="109"/>
      <c r="L407" s="109"/>
      <c r="M407" s="109" t="s">
        <v>402</v>
      </c>
      <c r="N407" s="109" t="s">
        <v>403</v>
      </c>
      <c r="O407" s="139" t="s">
        <v>404</v>
      </c>
      <c r="P407" s="109" t="s">
        <v>414</v>
      </c>
      <c r="Q407" s="153">
        <v>30</v>
      </c>
      <c r="R407" s="95"/>
      <c r="S407" s="109"/>
      <c r="T407" s="94"/>
      <c r="U407" s="94"/>
      <c r="V407" s="96"/>
      <c r="W407" s="107"/>
      <c r="X407" s="108"/>
      <c r="Y407" s="110"/>
      <c r="Z407" s="108"/>
      <c r="AA407" s="108"/>
      <c r="AB407" s="146"/>
      <c r="AC407" s="147" t="s">
        <v>406</v>
      </c>
      <c r="AD407" s="112">
        <v>0</v>
      </c>
      <c r="AE407" s="113">
        <v>0</v>
      </c>
      <c r="AF407" s="111">
        <f t="shared" si="43"/>
        <v>0</v>
      </c>
      <c r="AG407" s="113">
        <v>0</v>
      </c>
      <c r="AH407" s="113">
        <v>1</v>
      </c>
      <c r="AI407" s="115">
        <f t="shared" si="44"/>
        <v>1</v>
      </c>
      <c r="AJ407" s="108">
        <f t="shared" si="42"/>
        <v>0</v>
      </c>
      <c r="AK407" s="240">
        <f t="shared" si="41"/>
        <v>1</v>
      </c>
      <c r="AL407" s="212">
        <f t="shared" si="45"/>
        <v>1</v>
      </c>
      <c r="AM407" s="113" t="s">
        <v>407</v>
      </c>
      <c r="AN407" s="113">
        <v>0</v>
      </c>
      <c r="AO407" s="156">
        <v>0</v>
      </c>
      <c r="AP407" s="149" t="s">
        <v>408</v>
      </c>
      <c r="AQ407" s="150" t="s">
        <v>409</v>
      </c>
    </row>
    <row r="408" spans="1:43" ht="30.75" customHeight="1" x14ac:dyDescent="0.15">
      <c r="A408" s="158" t="s">
        <v>415</v>
      </c>
      <c r="B408" s="109" t="s">
        <v>416</v>
      </c>
      <c r="C408" s="109" t="s">
        <v>417</v>
      </c>
      <c r="D408" s="185" t="s">
        <v>467</v>
      </c>
      <c r="E408" s="109" t="s">
        <v>1614</v>
      </c>
      <c r="F408" s="109" t="s">
        <v>240</v>
      </c>
      <c r="G408" s="109"/>
      <c r="H408" s="109"/>
      <c r="I408" s="109"/>
      <c r="J408" s="109"/>
      <c r="K408" s="109"/>
      <c r="L408" s="109"/>
      <c r="M408" s="109" t="s">
        <v>402</v>
      </c>
      <c r="N408" s="109" t="s">
        <v>403</v>
      </c>
      <c r="O408" s="139" t="s">
        <v>404</v>
      </c>
      <c r="P408" s="109" t="s">
        <v>414</v>
      </c>
      <c r="Q408" s="153">
        <v>30</v>
      </c>
      <c r="R408" s="95"/>
      <c r="S408" s="109"/>
      <c r="T408" s="94"/>
      <c r="U408" s="94"/>
      <c r="V408" s="96"/>
      <c r="W408" s="107"/>
      <c r="X408" s="108"/>
      <c r="Y408" s="110"/>
      <c r="Z408" s="108"/>
      <c r="AA408" s="108"/>
      <c r="AB408" s="146"/>
      <c r="AC408" s="147" t="s">
        <v>406</v>
      </c>
      <c r="AD408" s="112">
        <v>0</v>
      </c>
      <c r="AE408" s="113">
        <v>0</v>
      </c>
      <c r="AF408" s="111">
        <f t="shared" si="43"/>
        <v>0</v>
      </c>
      <c r="AG408" s="113">
        <v>0</v>
      </c>
      <c r="AH408" s="113">
        <v>14</v>
      </c>
      <c r="AI408" s="115">
        <f t="shared" si="44"/>
        <v>14</v>
      </c>
      <c r="AJ408" s="108">
        <f t="shared" si="42"/>
        <v>0</v>
      </c>
      <c r="AK408" s="240">
        <f t="shared" si="41"/>
        <v>14</v>
      </c>
      <c r="AL408" s="212">
        <f t="shared" si="45"/>
        <v>14</v>
      </c>
      <c r="AM408" s="113" t="s">
        <v>407</v>
      </c>
      <c r="AN408" s="113">
        <v>0</v>
      </c>
      <c r="AO408" s="156">
        <v>0</v>
      </c>
      <c r="AP408" s="149" t="s">
        <v>408</v>
      </c>
      <c r="AQ408" s="150" t="s">
        <v>409</v>
      </c>
    </row>
    <row r="409" spans="1:43" ht="30.75" customHeight="1" x14ac:dyDescent="0.15">
      <c r="A409" s="158" t="s">
        <v>415</v>
      </c>
      <c r="B409" s="109" t="s">
        <v>416</v>
      </c>
      <c r="C409" s="109" t="s">
        <v>417</v>
      </c>
      <c r="D409" s="185" t="s">
        <v>468</v>
      </c>
      <c r="E409" s="109" t="s">
        <v>1614</v>
      </c>
      <c r="F409" s="109" t="s">
        <v>240</v>
      </c>
      <c r="G409" s="109"/>
      <c r="H409" s="109"/>
      <c r="I409" s="109"/>
      <c r="J409" s="109"/>
      <c r="K409" s="109"/>
      <c r="L409" s="109"/>
      <c r="M409" s="109" t="s">
        <v>402</v>
      </c>
      <c r="N409" s="109" t="s">
        <v>403</v>
      </c>
      <c r="O409" s="139" t="s">
        <v>404</v>
      </c>
      <c r="P409" s="109" t="s">
        <v>414</v>
      </c>
      <c r="Q409" s="153">
        <v>30</v>
      </c>
      <c r="R409" s="95"/>
      <c r="S409" s="109"/>
      <c r="T409" s="94"/>
      <c r="U409" s="94"/>
      <c r="V409" s="96"/>
      <c r="W409" s="107"/>
      <c r="X409" s="108"/>
      <c r="Y409" s="110"/>
      <c r="Z409" s="108"/>
      <c r="AA409" s="108"/>
      <c r="AB409" s="146"/>
      <c r="AC409" s="147" t="s">
        <v>406</v>
      </c>
      <c r="AD409" s="112">
        <v>0</v>
      </c>
      <c r="AE409" s="113">
        <v>0</v>
      </c>
      <c r="AF409" s="111">
        <f t="shared" si="43"/>
        <v>0</v>
      </c>
      <c r="AG409" s="113">
        <v>0</v>
      </c>
      <c r="AH409" s="113">
        <v>0</v>
      </c>
      <c r="AI409" s="115">
        <f t="shared" si="44"/>
        <v>0</v>
      </c>
      <c r="AJ409" s="108">
        <f t="shared" si="42"/>
        <v>0</v>
      </c>
      <c r="AK409" s="240">
        <f t="shared" si="41"/>
        <v>0</v>
      </c>
      <c r="AL409" s="212">
        <f t="shared" si="45"/>
        <v>0</v>
      </c>
      <c r="AM409" s="113" t="s">
        <v>407</v>
      </c>
      <c r="AN409" s="113">
        <v>0</v>
      </c>
      <c r="AO409" s="156">
        <v>0</v>
      </c>
      <c r="AP409" s="149" t="s">
        <v>408</v>
      </c>
      <c r="AQ409" s="150" t="s">
        <v>409</v>
      </c>
    </row>
    <row r="410" spans="1:43" ht="30.75" customHeight="1" x14ac:dyDescent="0.15">
      <c r="A410" s="158" t="s">
        <v>415</v>
      </c>
      <c r="B410" s="109" t="s">
        <v>416</v>
      </c>
      <c r="C410" s="109" t="s">
        <v>417</v>
      </c>
      <c r="D410" s="185" t="s">
        <v>469</v>
      </c>
      <c r="E410" s="109" t="s">
        <v>1614</v>
      </c>
      <c r="F410" s="109" t="s">
        <v>240</v>
      </c>
      <c r="G410" s="109"/>
      <c r="H410" s="109"/>
      <c r="I410" s="109"/>
      <c r="J410" s="109"/>
      <c r="K410" s="109"/>
      <c r="L410" s="109"/>
      <c r="M410" s="109" t="s">
        <v>402</v>
      </c>
      <c r="N410" s="109" t="s">
        <v>403</v>
      </c>
      <c r="O410" s="139" t="s">
        <v>404</v>
      </c>
      <c r="P410" s="109" t="s">
        <v>414</v>
      </c>
      <c r="Q410" s="153">
        <v>30</v>
      </c>
      <c r="R410" s="95"/>
      <c r="S410" s="109"/>
      <c r="T410" s="94"/>
      <c r="U410" s="94"/>
      <c r="V410" s="96"/>
      <c r="W410" s="107"/>
      <c r="X410" s="108"/>
      <c r="Y410" s="110"/>
      <c r="Z410" s="108"/>
      <c r="AA410" s="108"/>
      <c r="AB410" s="146"/>
      <c r="AC410" s="147" t="s">
        <v>406</v>
      </c>
      <c r="AD410" s="112">
        <v>0</v>
      </c>
      <c r="AE410" s="113">
        <v>0</v>
      </c>
      <c r="AF410" s="111">
        <f t="shared" si="43"/>
        <v>0</v>
      </c>
      <c r="AG410" s="113">
        <v>0</v>
      </c>
      <c r="AH410" s="113">
        <v>1</v>
      </c>
      <c r="AI410" s="115">
        <f t="shared" si="44"/>
        <v>1</v>
      </c>
      <c r="AJ410" s="108">
        <f t="shared" si="42"/>
        <v>0</v>
      </c>
      <c r="AK410" s="240">
        <f t="shared" si="41"/>
        <v>1</v>
      </c>
      <c r="AL410" s="212">
        <f t="shared" si="45"/>
        <v>1</v>
      </c>
      <c r="AM410" s="113" t="s">
        <v>407</v>
      </c>
      <c r="AN410" s="113">
        <v>0</v>
      </c>
      <c r="AO410" s="156">
        <v>0</v>
      </c>
      <c r="AP410" s="149" t="s">
        <v>408</v>
      </c>
      <c r="AQ410" s="150" t="s">
        <v>409</v>
      </c>
    </row>
    <row r="411" spans="1:43" ht="30.75" customHeight="1" x14ac:dyDescent="0.15">
      <c r="A411" s="158" t="s">
        <v>415</v>
      </c>
      <c r="B411" s="109" t="s">
        <v>416</v>
      </c>
      <c r="C411" s="109" t="s">
        <v>417</v>
      </c>
      <c r="D411" s="185" t="s">
        <v>470</v>
      </c>
      <c r="E411" s="109" t="s">
        <v>1614</v>
      </c>
      <c r="F411" s="109" t="s">
        <v>240</v>
      </c>
      <c r="G411" s="109"/>
      <c r="H411" s="109"/>
      <c r="I411" s="109"/>
      <c r="J411" s="109"/>
      <c r="K411" s="109"/>
      <c r="L411" s="109"/>
      <c r="M411" s="109" t="s">
        <v>402</v>
      </c>
      <c r="N411" s="109" t="s">
        <v>403</v>
      </c>
      <c r="O411" s="139" t="s">
        <v>404</v>
      </c>
      <c r="P411" s="109" t="s">
        <v>414</v>
      </c>
      <c r="Q411" s="153">
        <v>30</v>
      </c>
      <c r="R411" s="95"/>
      <c r="S411" s="109"/>
      <c r="T411" s="94"/>
      <c r="U411" s="94"/>
      <c r="V411" s="96"/>
      <c r="W411" s="107"/>
      <c r="X411" s="108"/>
      <c r="Y411" s="110"/>
      <c r="Z411" s="108"/>
      <c r="AA411" s="108"/>
      <c r="AB411" s="146"/>
      <c r="AC411" s="147" t="s">
        <v>406</v>
      </c>
      <c r="AD411" s="112">
        <v>0</v>
      </c>
      <c r="AE411" s="113">
        <v>0</v>
      </c>
      <c r="AF411" s="111">
        <f t="shared" si="43"/>
        <v>0</v>
      </c>
      <c r="AG411" s="113">
        <v>0</v>
      </c>
      <c r="AH411" s="113">
        <v>0</v>
      </c>
      <c r="AI411" s="115">
        <f t="shared" si="44"/>
        <v>0</v>
      </c>
      <c r="AJ411" s="108">
        <f t="shared" si="42"/>
        <v>0</v>
      </c>
      <c r="AK411" s="240">
        <f t="shared" si="41"/>
        <v>0</v>
      </c>
      <c r="AL411" s="212">
        <f t="shared" si="45"/>
        <v>0</v>
      </c>
      <c r="AM411" s="113" t="s">
        <v>407</v>
      </c>
      <c r="AN411" s="113">
        <v>0</v>
      </c>
      <c r="AO411" s="156">
        <v>0</v>
      </c>
      <c r="AP411" s="149" t="s">
        <v>408</v>
      </c>
      <c r="AQ411" s="150" t="s">
        <v>409</v>
      </c>
    </row>
    <row r="412" spans="1:43" ht="30.75" customHeight="1" x14ac:dyDescent="0.15">
      <c r="A412" s="158" t="s">
        <v>415</v>
      </c>
      <c r="B412" s="109" t="s">
        <v>416</v>
      </c>
      <c r="C412" s="109" t="s">
        <v>417</v>
      </c>
      <c r="D412" s="185" t="s">
        <v>471</v>
      </c>
      <c r="E412" s="109" t="s">
        <v>1614</v>
      </c>
      <c r="F412" s="109" t="s">
        <v>240</v>
      </c>
      <c r="G412" s="109"/>
      <c r="H412" s="109"/>
      <c r="I412" s="109"/>
      <c r="J412" s="109"/>
      <c r="K412" s="109"/>
      <c r="L412" s="109"/>
      <c r="M412" s="109" t="s">
        <v>402</v>
      </c>
      <c r="N412" s="109" t="s">
        <v>403</v>
      </c>
      <c r="O412" s="139" t="s">
        <v>404</v>
      </c>
      <c r="P412" s="109" t="s">
        <v>414</v>
      </c>
      <c r="Q412" s="153">
        <v>30</v>
      </c>
      <c r="R412" s="95"/>
      <c r="S412" s="109"/>
      <c r="T412" s="94"/>
      <c r="U412" s="94"/>
      <c r="V412" s="96"/>
      <c r="W412" s="107"/>
      <c r="X412" s="108"/>
      <c r="Y412" s="110"/>
      <c r="Z412" s="108"/>
      <c r="AA412" s="108"/>
      <c r="AB412" s="146"/>
      <c r="AC412" s="147" t="s">
        <v>406</v>
      </c>
      <c r="AD412" s="112">
        <v>0</v>
      </c>
      <c r="AE412" s="113">
        <v>0</v>
      </c>
      <c r="AF412" s="111">
        <f t="shared" si="43"/>
        <v>0</v>
      </c>
      <c r="AG412" s="113">
        <v>0</v>
      </c>
      <c r="AH412" s="113">
        <v>1</v>
      </c>
      <c r="AI412" s="115">
        <f t="shared" si="44"/>
        <v>1</v>
      </c>
      <c r="AJ412" s="108">
        <f t="shared" ref="AJ412:AJ432" si="46">+AD412+AG412</f>
        <v>0</v>
      </c>
      <c r="AK412" s="240">
        <f t="shared" si="41"/>
        <v>1</v>
      </c>
      <c r="AL412" s="212">
        <f t="shared" si="45"/>
        <v>1</v>
      </c>
      <c r="AM412" s="113" t="s">
        <v>407</v>
      </c>
      <c r="AN412" s="113">
        <v>0</v>
      </c>
      <c r="AO412" s="156">
        <v>0</v>
      </c>
      <c r="AP412" s="149" t="s">
        <v>408</v>
      </c>
      <c r="AQ412" s="150" t="s">
        <v>409</v>
      </c>
    </row>
    <row r="413" spans="1:43" ht="30.75" customHeight="1" x14ac:dyDescent="0.15">
      <c r="A413" s="158" t="s">
        <v>415</v>
      </c>
      <c r="B413" s="109" t="s">
        <v>416</v>
      </c>
      <c r="C413" s="109" t="s">
        <v>417</v>
      </c>
      <c r="D413" s="185" t="s">
        <v>472</v>
      </c>
      <c r="E413" s="109" t="s">
        <v>1614</v>
      </c>
      <c r="F413" s="109" t="s">
        <v>240</v>
      </c>
      <c r="G413" s="109"/>
      <c r="H413" s="109"/>
      <c r="I413" s="109"/>
      <c r="J413" s="109"/>
      <c r="K413" s="109"/>
      <c r="L413" s="109"/>
      <c r="M413" s="109" t="s">
        <v>402</v>
      </c>
      <c r="N413" s="109" t="s">
        <v>403</v>
      </c>
      <c r="O413" s="139" t="s">
        <v>404</v>
      </c>
      <c r="P413" s="109" t="s">
        <v>414</v>
      </c>
      <c r="Q413" s="153">
        <v>30</v>
      </c>
      <c r="R413" s="95"/>
      <c r="S413" s="109"/>
      <c r="T413" s="94"/>
      <c r="U413" s="94"/>
      <c r="V413" s="96"/>
      <c r="W413" s="107"/>
      <c r="X413" s="108"/>
      <c r="Y413" s="110"/>
      <c r="Z413" s="108"/>
      <c r="AA413" s="108"/>
      <c r="AB413" s="146"/>
      <c r="AC413" s="147" t="s">
        <v>406</v>
      </c>
      <c r="AD413" s="112">
        <v>0</v>
      </c>
      <c r="AE413" s="113">
        <v>0</v>
      </c>
      <c r="AF413" s="111">
        <f t="shared" si="43"/>
        <v>0</v>
      </c>
      <c r="AG413" s="113">
        <v>0</v>
      </c>
      <c r="AH413" s="113">
        <v>6</v>
      </c>
      <c r="AI413" s="115">
        <f t="shared" si="44"/>
        <v>6</v>
      </c>
      <c r="AJ413" s="108">
        <f t="shared" si="46"/>
        <v>0</v>
      </c>
      <c r="AK413" s="240">
        <f t="shared" si="41"/>
        <v>6</v>
      </c>
      <c r="AL413" s="212">
        <f t="shared" si="45"/>
        <v>6</v>
      </c>
      <c r="AM413" s="113" t="s">
        <v>407</v>
      </c>
      <c r="AN413" s="113">
        <v>0</v>
      </c>
      <c r="AO413" s="156">
        <v>0</v>
      </c>
      <c r="AP413" s="149" t="s">
        <v>408</v>
      </c>
      <c r="AQ413" s="150" t="s">
        <v>409</v>
      </c>
    </row>
    <row r="414" spans="1:43" ht="30.75" customHeight="1" x14ac:dyDescent="0.15">
      <c r="A414" s="158" t="s">
        <v>415</v>
      </c>
      <c r="B414" s="109" t="s">
        <v>416</v>
      </c>
      <c r="C414" s="109" t="s">
        <v>417</v>
      </c>
      <c r="D414" s="185" t="s">
        <v>473</v>
      </c>
      <c r="E414" s="109" t="s">
        <v>1614</v>
      </c>
      <c r="F414" s="109" t="s">
        <v>240</v>
      </c>
      <c r="G414" s="109"/>
      <c r="H414" s="109"/>
      <c r="I414" s="109"/>
      <c r="J414" s="109"/>
      <c r="K414" s="109"/>
      <c r="L414" s="109"/>
      <c r="M414" s="109" t="s">
        <v>402</v>
      </c>
      <c r="N414" s="109" t="s">
        <v>403</v>
      </c>
      <c r="O414" s="139" t="s">
        <v>404</v>
      </c>
      <c r="P414" s="109" t="s">
        <v>414</v>
      </c>
      <c r="Q414" s="153">
        <v>30</v>
      </c>
      <c r="R414" s="95"/>
      <c r="S414" s="109"/>
      <c r="T414" s="94"/>
      <c r="U414" s="94"/>
      <c r="V414" s="96"/>
      <c r="W414" s="107"/>
      <c r="X414" s="108"/>
      <c r="Y414" s="110"/>
      <c r="Z414" s="108"/>
      <c r="AA414" s="108"/>
      <c r="AB414" s="146"/>
      <c r="AC414" s="147" t="s">
        <v>406</v>
      </c>
      <c r="AD414" s="112">
        <v>0</v>
      </c>
      <c r="AE414" s="113">
        <v>0</v>
      </c>
      <c r="AF414" s="111">
        <f t="shared" si="43"/>
        <v>0</v>
      </c>
      <c r="AG414" s="113">
        <v>0</v>
      </c>
      <c r="AH414" s="113">
        <v>2</v>
      </c>
      <c r="AI414" s="115">
        <f t="shared" si="44"/>
        <v>2</v>
      </c>
      <c r="AJ414" s="108">
        <f t="shared" si="46"/>
        <v>0</v>
      </c>
      <c r="AK414" s="240">
        <f t="shared" si="41"/>
        <v>2</v>
      </c>
      <c r="AL414" s="212">
        <f t="shared" si="45"/>
        <v>2</v>
      </c>
      <c r="AM414" s="113" t="s">
        <v>407</v>
      </c>
      <c r="AN414" s="113">
        <v>0</v>
      </c>
      <c r="AO414" s="156">
        <v>0</v>
      </c>
      <c r="AP414" s="149" t="s">
        <v>408</v>
      </c>
      <c r="AQ414" s="150" t="s">
        <v>409</v>
      </c>
    </row>
    <row r="415" spans="1:43" ht="30.75" customHeight="1" x14ac:dyDescent="0.15">
      <c r="A415" s="158" t="s">
        <v>415</v>
      </c>
      <c r="B415" s="109" t="s">
        <v>416</v>
      </c>
      <c r="C415" s="109" t="s">
        <v>417</v>
      </c>
      <c r="D415" s="185" t="s">
        <v>474</v>
      </c>
      <c r="E415" s="109" t="s">
        <v>1614</v>
      </c>
      <c r="F415" s="109" t="s">
        <v>240</v>
      </c>
      <c r="G415" s="109"/>
      <c r="H415" s="109"/>
      <c r="I415" s="109"/>
      <c r="J415" s="109"/>
      <c r="K415" s="109"/>
      <c r="L415" s="109"/>
      <c r="M415" s="109" t="s">
        <v>402</v>
      </c>
      <c r="N415" s="109" t="s">
        <v>403</v>
      </c>
      <c r="O415" s="139" t="s">
        <v>404</v>
      </c>
      <c r="P415" s="109" t="s">
        <v>414</v>
      </c>
      <c r="Q415" s="153">
        <v>30</v>
      </c>
      <c r="R415" s="95"/>
      <c r="S415" s="109"/>
      <c r="T415" s="94"/>
      <c r="U415" s="94"/>
      <c r="V415" s="96"/>
      <c r="W415" s="107"/>
      <c r="X415" s="108"/>
      <c r="Y415" s="110"/>
      <c r="Z415" s="108"/>
      <c r="AA415" s="108"/>
      <c r="AB415" s="146"/>
      <c r="AC415" s="147" t="s">
        <v>406</v>
      </c>
      <c r="AD415" s="112">
        <v>0</v>
      </c>
      <c r="AE415" s="113">
        <v>0</v>
      </c>
      <c r="AF415" s="111">
        <f t="shared" si="43"/>
        <v>0</v>
      </c>
      <c r="AG415" s="113">
        <v>0</v>
      </c>
      <c r="AH415" s="113">
        <v>6</v>
      </c>
      <c r="AI415" s="115">
        <f t="shared" si="44"/>
        <v>6</v>
      </c>
      <c r="AJ415" s="108">
        <f t="shared" si="46"/>
        <v>0</v>
      </c>
      <c r="AK415" s="240">
        <f t="shared" si="41"/>
        <v>6</v>
      </c>
      <c r="AL415" s="212">
        <f t="shared" si="45"/>
        <v>6</v>
      </c>
      <c r="AM415" s="113" t="s">
        <v>407</v>
      </c>
      <c r="AN415" s="113">
        <v>0</v>
      </c>
      <c r="AO415" s="156">
        <v>0</v>
      </c>
      <c r="AP415" s="149" t="s">
        <v>408</v>
      </c>
      <c r="AQ415" s="150" t="s">
        <v>409</v>
      </c>
    </row>
    <row r="416" spans="1:43" ht="30.75" customHeight="1" x14ac:dyDescent="0.15">
      <c r="A416" s="158" t="s">
        <v>415</v>
      </c>
      <c r="B416" s="109" t="s">
        <v>416</v>
      </c>
      <c r="C416" s="109" t="s">
        <v>417</v>
      </c>
      <c r="D416" s="185" t="s">
        <v>475</v>
      </c>
      <c r="E416" s="109" t="s">
        <v>1614</v>
      </c>
      <c r="F416" s="109" t="s">
        <v>240</v>
      </c>
      <c r="G416" s="109"/>
      <c r="H416" s="109"/>
      <c r="I416" s="109"/>
      <c r="J416" s="109"/>
      <c r="K416" s="109"/>
      <c r="L416" s="109"/>
      <c r="M416" s="109" t="s">
        <v>402</v>
      </c>
      <c r="N416" s="109" t="s">
        <v>403</v>
      </c>
      <c r="O416" s="139" t="s">
        <v>404</v>
      </c>
      <c r="P416" s="109" t="s">
        <v>414</v>
      </c>
      <c r="Q416" s="153">
        <v>30</v>
      </c>
      <c r="R416" s="95"/>
      <c r="S416" s="109"/>
      <c r="T416" s="94"/>
      <c r="U416" s="94"/>
      <c r="V416" s="96"/>
      <c r="W416" s="107"/>
      <c r="X416" s="108"/>
      <c r="Y416" s="110"/>
      <c r="Z416" s="108"/>
      <c r="AA416" s="108"/>
      <c r="AB416" s="146"/>
      <c r="AC416" s="147" t="s">
        <v>406</v>
      </c>
      <c r="AD416" s="112">
        <v>0</v>
      </c>
      <c r="AE416" s="113">
        <v>0</v>
      </c>
      <c r="AF416" s="111">
        <f t="shared" si="43"/>
        <v>0</v>
      </c>
      <c r="AG416" s="113">
        <v>0</v>
      </c>
      <c r="AH416" s="113">
        <v>19</v>
      </c>
      <c r="AI416" s="115">
        <f t="shared" si="44"/>
        <v>19</v>
      </c>
      <c r="AJ416" s="108">
        <f t="shared" si="46"/>
        <v>0</v>
      </c>
      <c r="AK416" s="240">
        <f t="shared" si="41"/>
        <v>19</v>
      </c>
      <c r="AL416" s="212">
        <f t="shared" si="45"/>
        <v>19</v>
      </c>
      <c r="AM416" s="113" t="s">
        <v>407</v>
      </c>
      <c r="AN416" s="113">
        <v>0</v>
      </c>
      <c r="AO416" s="156">
        <v>0</v>
      </c>
      <c r="AP416" s="149" t="s">
        <v>408</v>
      </c>
      <c r="AQ416" s="150" t="s">
        <v>409</v>
      </c>
    </row>
    <row r="417" spans="1:43" ht="30.75" customHeight="1" x14ac:dyDescent="0.15">
      <c r="A417" s="158" t="s">
        <v>415</v>
      </c>
      <c r="B417" s="109" t="s">
        <v>416</v>
      </c>
      <c r="C417" s="109" t="s">
        <v>417</v>
      </c>
      <c r="D417" s="185" t="s">
        <v>476</v>
      </c>
      <c r="E417" s="109" t="s">
        <v>1614</v>
      </c>
      <c r="F417" s="109" t="s">
        <v>240</v>
      </c>
      <c r="G417" s="109"/>
      <c r="H417" s="109"/>
      <c r="I417" s="109"/>
      <c r="J417" s="109"/>
      <c r="K417" s="109"/>
      <c r="L417" s="109"/>
      <c r="M417" s="109" t="s">
        <v>402</v>
      </c>
      <c r="N417" s="109" t="s">
        <v>403</v>
      </c>
      <c r="O417" s="139" t="s">
        <v>404</v>
      </c>
      <c r="P417" s="109" t="s">
        <v>414</v>
      </c>
      <c r="Q417" s="153">
        <v>30</v>
      </c>
      <c r="R417" s="95"/>
      <c r="S417" s="109"/>
      <c r="T417" s="94"/>
      <c r="U417" s="94"/>
      <c r="V417" s="96"/>
      <c r="W417" s="107"/>
      <c r="X417" s="108"/>
      <c r="Y417" s="110"/>
      <c r="Z417" s="108"/>
      <c r="AA417" s="108"/>
      <c r="AB417" s="146"/>
      <c r="AC417" s="147" t="s">
        <v>406</v>
      </c>
      <c r="AD417" s="112">
        <v>0</v>
      </c>
      <c r="AE417" s="113">
        <v>0</v>
      </c>
      <c r="AF417" s="111">
        <f t="shared" si="43"/>
        <v>0</v>
      </c>
      <c r="AG417" s="113">
        <v>0</v>
      </c>
      <c r="AH417" s="113">
        <v>25</v>
      </c>
      <c r="AI417" s="115">
        <f t="shared" si="44"/>
        <v>25</v>
      </c>
      <c r="AJ417" s="108">
        <f t="shared" si="46"/>
        <v>0</v>
      </c>
      <c r="AK417" s="240">
        <f t="shared" si="41"/>
        <v>25</v>
      </c>
      <c r="AL417" s="212">
        <f t="shared" si="45"/>
        <v>25</v>
      </c>
      <c r="AM417" s="113" t="s">
        <v>407</v>
      </c>
      <c r="AN417" s="113">
        <v>0</v>
      </c>
      <c r="AO417" s="156">
        <v>0</v>
      </c>
      <c r="AP417" s="149" t="s">
        <v>408</v>
      </c>
      <c r="AQ417" s="150" t="s">
        <v>409</v>
      </c>
    </row>
    <row r="418" spans="1:43" ht="30.75" customHeight="1" x14ac:dyDescent="0.15">
      <c r="A418" s="158" t="s">
        <v>415</v>
      </c>
      <c r="B418" s="109" t="s">
        <v>416</v>
      </c>
      <c r="C418" s="109" t="s">
        <v>417</v>
      </c>
      <c r="D418" s="185" t="s">
        <v>477</v>
      </c>
      <c r="E418" s="109" t="s">
        <v>1614</v>
      </c>
      <c r="F418" s="109" t="s">
        <v>240</v>
      </c>
      <c r="G418" s="109"/>
      <c r="H418" s="109"/>
      <c r="I418" s="109"/>
      <c r="J418" s="109"/>
      <c r="K418" s="109"/>
      <c r="L418" s="109"/>
      <c r="M418" s="109" t="s">
        <v>402</v>
      </c>
      <c r="N418" s="109" t="s">
        <v>403</v>
      </c>
      <c r="O418" s="139" t="s">
        <v>404</v>
      </c>
      <c r="P418" s="109" t="s">
        <v>414</v>
      </c>
      <c r="Q418" s="153">
        <v>30</v>
      </c>
      <c r="R418" s="95"/>
      <c r="S418" s="109"/>
      <c r="T418" s="94"/>
      <c r="U418" s="94"/>
      <c r="V418" s="96"/>
      <c r="W418" s="107"/>
      <c r="X418" s="108"/>
      <c r="Y418" s="110"/>
      <c r="Z418" s="108"/>
      <c r="AA418" s="108"/>
      <c r="AB418" s="146"/>
      <c r="AC418" s="147" t="s">
        <v>406</v>
      </c>
      <c r="AD418" s="112">
        <v>0</v>
      </c>
      <c r="AE418" s="113">
        <v>0</v>
      </c>
      <c r="AF418" s="111">
        <f t="shared" si="43"/>
        <v>0</v>
      </c>
      <c r="AG418" s="113">
        <v>0</v>
      </c>
      <c r="AH418" s="113">
        <v>16</v>
      </c>
      <c r="AI418" s="115">
        <f t="shared" si="44"/>
        <v>16</v>
      </c>
      <c r="AJ418" s="108">
        <f t="shared" si="46"/>
        <v>0</v>
      </c>
      <c r="AK418" s="240">
        <f t="shared" si="41"/>
        <v>16</v>
      </c>
      <c r="AL418" s="212">
        <f t="shared" si="45"/>
        <v>16</v>
      </c>
      <c r="AM418" s="113" t="s">
        <v>407</v>
      </c>
      <c r="AN418" s="113">
        <v>0</v>
      </c>
      <c r="AO418" s="156">
        <v>0</v>
      </c>
      <c r="AP418" s="149" t="s">
        <v>408</v>
      </c>
      <c r="AQ418" s="150" t="s">
        <v>409</v>
      </c>
    </row>
    <row r="419" spans="1:43" ht="30.75" customHeight="1" x14ac:dyDescent="0.15">
      <c r="A419" s="158" t="s">
        <v>415</v>
      </c>
      <c r="B419" s="109" t="s">
        <v>416</v>
      </c>
      <c r="C419" s="109" t="s">
        <v>417</v>
      </c>
      <c r="D419" s="185" t="s">
        <v>478</v>
      </c>
      <c r="E419" s="109" t="s">
        <v>1614</v>
      </c>
      <c r="F419" s="109" t="s">
        <v>240</v>
      </c>
      <c r="G419" s="109"/>
      <c r="H419" s="109"/>
      <c r="I419" s="109"/>
      <c r="J419" s="109"/>
      <c r="K419" s="109"/>
      <c r="L419" s="109"/>
      <c r="M419" s="109" t="s">
        <v>402</v>
      </c>
      <c r="N419" s="109" t="s">
        <v>403</v>
      </c>
      <c r="O419" s="139" t="s">
        <v>404</v>
      </c>
      <c r="P419" s="109" t="s">
        <v>414</v>
      </c>
      <c r="Q419" s="153">
        <v>30</v>
      </c>
      <c r="R419" s="95"/>
      <c r="S419" s="109"/>
      <c r="T419" s="94"/>
      <c r="U419" s="94"/>
      <c r="V419" s="96"/>
      <c r="W419" s="107"/>
      <c r="X419" s="108"/>
      <c r="Y419" s="110"/>
      <c r="Z419" s="108"/>
      <c r="AA419" s="108"/>
      <c r="AB419" s="146"/>
      <c r="AC419" s="147" t="s">
        <v>406</v>
      </c>
      <c r="AD419" s="112">
        <v>0</v>
      </c>
      <c r="AE419" s="113">
        <v>0</v>
      </c>
      <c r="AF419" s="111">
        <f t="shared" si="43"/>
        <v>0</v>
      </c>
      <c r="AG419" s="113">
        <v>0</v>
      </c>
      <c r="AH419" s="113">
        <v>3</v>
      </c>
      <c r="AI419" s="115">
        <f t="shared" si="44"/>
        <v>3</v>
      </c>
      <c r="AJ419" s="108">
        <f t="shared" si="46"/>
        <v>0</v>
      </c>
      <c r="AK419" s="240">
        <f t="shared" si="41"/>
        <v>3</v>
      </c>
      <c r="AL419" s="212">
        <f t="shared" si="45"/>
        <v>3</v>
      </c>
      <c r="AM419" s="113" t="s">
        <v>407</v>
      </c>
      <c r="AN419" s="113">
        <v>0</v>
      </c>
      <c r="AO419" s="156">
        <v>0</v>
      </c>
      <c r="AP419" s="149" t="s">
        <v>408</v>
      </c>
      <c r="AQ419" s="150" t="s">
        <v>409</v>
      </c>
    </row>
    <row r="420" spans="1:43" ht="30.75" customHeight="1" x14ac:dyDescent="0.15">
      <c r="A420" s="158" t="s">
        <v>415</v>
      </c>
      <c r="B420" s="109" t="s">
        <v>416</v>
      </c>
      <c r="C420" s="109" t="s">
        <v>417</v>
      </c>
      <c r="D420" s="185" t="s">
        <v>479</v>
      </c>
      <c r="E420" s="109" t="s">
        <v>1614</v>
      </c>
      <c r="F420" s="109" t="s">
        <v>240</v>
      </c>
      <c r="G420" s="109"/>
      <c r="H420" s="109"/>
      <c r="I420" s="109"/>
      <c r="J420" s="109"/>
      <c r="K420" s="109"/>
      <c r="L420" s="109"/>
      <c r="M420" s="109" t="s">
        <v>402</v>
      </c>
      <c r="N420" s="109" t="s">
        <v>403</v>
      </c>
      <c r="O420" s="139" t="s">
        <v>404</v>
      </c>
      <c r="P420" s="109" t="s">
        <v>414</v>
      </c>
      <c r="Q420" s="153">
        <v>30</v>
      </c>
      <c r="R420" s="95"/>
      <c r="S420" s="109"/>
      <c r="T420" s="94"/>
      <c r="U420" s="94"/>
      <c r="V420" s="96"/>
      <c r="W420" s="107"/>
      <c r="X420" s="108"/>
      <c r="Y420" s="110"/>
      <c r="Z420" s="108"/>
      <c r="AA420" s="108"/>
      <c r="AB420" s="146"/>
      <c r="AC420" s="147" t="s">
        <v>406</v>
      </c>
      <c r="AD420" s="112">
        <v>0</v>
      </c>
      <c r="AE420" s="113">
        <v>0</v>
      </c>
      <c r="AF420" s="111">
        <f t="shared" si="43"/>
        <v>0</v>
      </c>
      <c r="AG420" s="113">
        <v>0</v>
      </c>
      <c r="AH420" s="113">
        <v>8</v>
      </c>
      <c r="AI420" s="115">
        <f t="shared" si="44"/>
        <v>8</v>
      </c>
      <c r="AJ420" s="108">
        <f t="shared" si="46"/>
        <v>0</v>
      </c>
      <c r="AK420" s="240">
        <f t="shared" si="41"/>
        <v>8</v>
      </c>
      <c r="AL420" s="212">
        <f t="shared" si="45"/>
        <v>8</v>
      </c>
      <c r="AM420" s="113" t="s">
        <v>407</v>
      </c>
      <c r="AN420" s="113">
        <v>0</v>
      </c>
      <c r="AO420" s="156">
        <v>0</v>
      </c>
      <c r="AP420" s="149" t="s">
        <v>408</v>
      </c>
      <c r="AQ420" s="150" t="s">
        <v>409</v>
      </c>
    </row>
    <row r="421" spans="1:43" ht="30.75" customHeight="1" x14ac:dyDescent="0.15">
      <c r="A421" s="158" t="s">
        <v>415</v>
      </c>
      <c r="B421" s="109" t="s">
        <v>416</v>
      </c>
      <c r="C421" s="109" t="s">
        <v>417</v>
      </c>
      <c r="D421" s="185" t="s">
        <v>480</v>
      </c>
      <c r="E421" s="109" t="s">
        <v>1614</v>
      </c>
      <c r="F421" s="109" t="s">
        <v>240</v>
      </c>
      <c r="G421" s="109"/>
      <c r="H421" s="109"/>
      <c r="I421" s="109"/>
      <c r="J421" s="109"/>
      <c r="K421" s="109"/>
      <c r="L421" s="109"/>
      <c r="M421" s="109" t="s">
        <v>402</v>
      </c>
      <c r="N421" s="109" t="s">
        <v>403</v>
      </c>
      <c r="O421" s="139" t="s">
        <v>404</v>
      </c>
      <c r="P421" s="109" t="s">
        <v>414</v>
      </c>
      <c r="Q421" s="153">
        <v>30</v>
      </c>
      <c r="R421" s="95"/>
      <c r="S421" s="109"/>
      <c r="T421" s="94"/>
      <c r="U421" s="94"/>
      <c r="V421" s="96"/>
      <c r="W421" s="107"/>
      <c r="X421" s="108"/>
      <c r="Y421" s="110"/>
      <c r="Z421" s="108"/>
      <c r="AA421" s="108"/>
      <c r="AB421" s="146"/>
      <c r="AC421" s="147" t="s">
        <v>406</v>
      </c>
      <c r="AD421" s="112">
        <v>0</v>
      </c>
      <c r="AE421" s="113">
        <v>0</v>
      </c>
      <c r="AF421" s="111">
        <f t="shared" si="43"/>
        <v>0</v>
      </c>
      <c r="AG421" s="113">
        <v>0</v>
      </c>
      <c r="AH421" s="113">
        <v>3</v>
      </c>
      <c r="AI421" s="115">
        <f t="shared" si="44"/>
        <v>3</v>
      </c>
      <c r="AJ421" s="108">
        <f t="shared" si="46"/>
        <v>0</v>
      </c>
      <c r="AK421" s="240">
        <f t="shared" ref="AK421:AK432" si="47">AE421+AH421</f>
        <v>3</v>
      </c>
      <c r="AL421" s="212">
        <f t="shared" si="45"/>
        <v>3</v>
      </c>
      <c r="AM421" s="113" t="s">
        <v>407</v>
      </c>
      <c r="AN421" s="113">
        <v>0</v>
      </c>
      <c r="AO421" s="156">
        <v>0</v>
      </c>
      <c r="AP421" s="149" t="s">
        <v>408</v>
      </c>
      <c r="AQ421" s="150" t="s">
        <v>409</v>
      </c>
    </row>
    <row r="422" spans="1:43" ht="30.75" customHeight="1" x14ac:dyDescent="0.15">
      <c r="A422" s="158" t="s">
        <v>415</v>
      </c>
      <c r="B422" s="109" t="s">
        <v>416</v>
      </c>
      <c r="C422" s="109" t="s">
        <v>417</v>
      </c>
      <c r="D422" s="185" t="s">
        <v>481</v>
      </c>
      <c r="E422" s="109" t="s">
        <v>1614</v>
      </c>
      <c r="F422" s="109" t="s">
        <v>240</v>
      </c>
      <c r="G422" s="109"/>
      <c r="H422" s="109"/>
      <c r="I422" s="109"/>
      <c r="J422" s="109"/>
      <c r="K422" s="109"/>
      <c r="L422" s="109"/>
      <c r="M422" s="109" t="s">
        <v>402</v>
      </c>
      <c r="N422" s="109" t="s">
        <v>403</v>
      </c>
      <c r="O422" s="139" t="s">
        <v>404</v>
      </c>
      <c r="P422" s="109" t="s">
        <v>414</v>
      </c>
      <c r="Q422" s="153">
        <v>30</v>
      </c>
      <c r="R422" s="95"/>
      <c r="S422" s="109"/>
      <c r="T422" s="94"/>
      <c r="U422" s="94"/>
      <c r="V422" s="96"/>
      <c r="W422" s="107"/>
      <c r="X422" s="108"/>
      <c r="Y422" s="110"/>
      <c r="Z422" s="108"/>
      <c r="AA422" s="108"/>
      <c r="AB422" s="146"/>
      <c r="AC422" s="147" t="s">
        <v>406</v>
      </c>
      <c r="AD422" s="112">
        <v>0</v>
      </c>
      <c r="AE422" s="113">
        <v>0</v>
      </c>
      <c r="AF422" s="111">
        <f t="shared" si="43"/>
        <v>0</v>
      </c>
      <c r="AG422" s="113">
        <v>0</v>
      </c>
      <c r="AH422" s="113">
        <v>1</v>
      </c>
      <c r="AI422" s="115">
        <f t="shared" si="44"/>
        <v>1</v>
      </c>
      <c r="AJ422" s="108">
        <f t="shared" si="46"/>
        <v>0</v>
      </c>
      <c r="AK422" s="240">
        <f t="shared" si="47"/>
        <v>1</v>
      </c>
      <c r="AL422" s="212">
        <f t="shared" si="45"/>
        <v>1</v>
      </c>
      <c r="AM422" s="113" t="s">
        <v>407</v>
      </c>
      <c r="AN422" s="113">
        <v>0</v>
      </c>
      <c r="AO422" s="156">
        <v>0</v>
      </c>
      <c r="AP422" s="149" t="s">
        <v>408</v>
      </c>
      <c r="AQ422" s="150" t="s">
        <v>409</v>
      </c>
    </row>
    <row r="423" spans="1:43" ht="30.75" customHeight="1" x14ac:dyDescent="0.15">
      <c r="A423" s="158" t="s">
        <v>415</v>
      </c>
      <c r="B423" s="109" t="s">
        <v>416</v>
      </c>
      <c r="C423" s="109" t="s">
        <v>417</v>
      </c>
      <c r="D423" s="185" t="s">
        <v>482</v>
      </c>
      <c r="E423" s="109" t="s">
        <v>1614</v>
      </c>
      <c r="F423" s="109" t="s">
        <v>240</v>
      </c>
      <c r="G423" s="109"/>
      <c r="H423" s="109"/>
      <c r="I423" s="109"/>
      <c r="J423" s="109"/>
      <c r="K423" s="109"/>
      <c r="L423" s="109"/>
      <c r="M423" s="109" t="s">
        <v>402</v>
      </c>
      <c r="N423" s="109" t="s">
        <v>403</v>
      </c>
      <c r="O423" s="139" t="s">
        <v>404</v>
      </c>
      <c r="P423" s="109" t="s">
        <v>414</v>
      </c>
      <c r="Q423" s="153">
        <v>30</v>
      </c>
      <c r="R423" s="95"/>
      <c r="S423" s="109"/>
      <c r="T423" s="94"/>
      <c r="U423" s="94"/>
      <c r="V423" s="96"/>
      <c r="W423" s="107"/>
      <c r="X423" s="108"/>
      <c r="Y423" s="110"/>
      <c r="Z423" s="108"/>
      <c r="AA423" s="108"/>
      <c r="AB423" s="146"/>
      <c r="AC423" s="147" t="s">
        <v>406</v>
      </c>
      <c r="AD423" s="112">
        <v>0</v>
      </c>
      <c r="AE423" s="113">
        <v>0</v>
      </c>
      <c r="AF423" s="111">
        <f t="shared" ref="AF423:AF486" si="48">+AD423+AE423</f>
        <v>0</v>
      </c>
      <c r="AG423" s="113">
        <v>0</v>
      </c>
      <c r="AH423" s="113">
        <v>23</v>
      </c>
      <c r="AI423" s="115">
        <f t="shared" ref="AI423:AI486" si="49">+AG423+AH423</f>
        <v>23</v>
      </c>
      <c r="AJ423" s="108">
        <f t="shared" si="46"/>
        <v>0</v>
      </c>
      <c r="AK423" s="240">
        <f t="shared" si="47"/>
        <v>23</v>
      </c>
      <c r="AL423" s="212">
        <f t="shared" si="45"/>
        <v>23</v>
      </c>
      <c r="AM423" s="113" t="s">
        <v>407</v>
      </c>
      <c r="AN423" s="113">
        <v>0</v>
      </c>
      <c r="AO423" s="156">
        <v>0</v>
      </c>
      <c r="AP423" s="149" t="s">
        <v>408</v>
      </c>
      <c r="AQ423" s="150" t="s">
        <v>409</v>
      </c>
    </row>
    <row r="424" spans="1:43" ht="30.75" customHeight="1" x14ac:dyDescent="0.15">
      <c r="A424" s="158" t="s">
        <v>415</v>
      </c>
      <c r="B424" s="109" t="s">
        <v>416</v>
      </c>
      <c r="C424" s="109" t="s">
        <v>417</v>
      </c>
      <c r="D424" s="185" t="s">
        <v>483</v>
      </c>
      <c r="E424" s="109" t="s">
        <v>1614</v>
      </c>
      <c r="F424" s="109" t="s">
        <v>240</v>
      </c>
      <c r="G424" s="109"/>
      <c r="H424" s="109"/>
      <c r="I424" s="109"/>
      <c r="J424" s="109"/>
      <c r="K424" s="109"/>
      <c r="L424" s="109"/>
      <c r="M424" s="109" t="s">
        <v>402</v>
      </c>
      <c r="N424" s="109" t="s">
        <v>403</v>
      </c>
      <c r="O424" s="139" t="s">
        <v>404</v>
      </c>
      <c r="P424" s="109" t="s">
        <v>414</v>
      </c>
      <c r="Q424" s="153">
        <v>30</v>
      </c>
      <c r="R424" s="95"/>
      <c r="S424" s="109"/>
      <c r="T424" s="94"/>
      <c r="U424" s="94"/>
      <c r="V424" s="96"/>
      <c r="W424" s="107"/>
      <c r="X424" s="108"/>
      <c r="Y424" s="110"/>
      <c r="Z424" s="108"/>
      <c r="AA424" s="108"/>
      <c r="AB424" s="146"/>
      <c r="AC424" s="147" t="s">
        <v>406</v>
      </c>
      <c r="AD424" s="112">
        <v>0</v>
      </c>
      <c r="AE424" s="113">
        <v>0</v>
      </c>
      <c r="AF424" s="111">
        <f t="shared" si="48"/>
        <v>0</v>
      </c>
      <c r="AG424" s="113">
        <v>0</v>
      </c>
      <c r="AH424" s="113">
        <v>106</v>
      </c>
      <c r="AI424" s="115">
        <f t="shared" si="49"/>
        <v>106</v>
      </c>
      <c r="AJ424" s="108">
        <f t="shared" si="46"/>
        <v>0</v>
      </c>
      <c r="AK424" s="240">
        <f t="shared" si="47"/>
        <v>106</v>
      </c>
      <c r="AL424" s="212">
        <f t="shared" si="45"/>
        <v>106</v>
      </c>
      <c r="AM424" s="113" t="s">
        <v>407</v>
      </c>
      <c r="AN424" s="113">
        <v>0</v>
      </c>
      <c r="AO424" s="156">
        <v>0</v>
      </c>
      <c r="AP424" s="149" t="s">
        <v>408</v>
      </c>
      <c r="AQ424" s="150" t="s">
        <v>409</v>
      </c>
    </row>
    <row r="425" spans="1:43" ht="30.75" customHeight="1" x14ac:dyDescent="0.15">
      <c r="A425" s="158" t="s">
        <v>415</v>
      </c>
      <c r="B425" s="109" t="s">
        <v>416</v>
      </c>
      <c r="C425" s="109" t="s">
        <v>417</v>
      </c>
      <c r="D425" s="185" t="s">
        <v>484</v>
      </c>
      <c r="E425" s="109" t="s">
        <v>1614</v>
      </c>
      <c r="F425" s="109" t="s">
        <v>240</v>
      </c>
      <c r="G425" s="109"/>
      <c r="H425" s="109"/>
      <c r="I425" s="109"/>
      <c r="J425" s="109"/>
      <c r="K425" s="109"/>
      <c r="L425" s="109"/>
      <c r="M425" s="109" t="s">
        <v>402</v>
      </c>
      <c r="N425" s="109" t="s">
        <v>403</v>
      </c>
      <c r="O425" s="139" t="s">
        <v>404</v>
      </c>
      <c r="P425" s="109" t="s">
        <v>414</v>
      </c>
      <c r="Q425" s="153">
        <v>30</v>
      </c>
      <c r="R425" s="95"/>
      <c r="S425" s="109"/>
      <c r="T425" s="94"/>
      <c r="U425" s="94"/>
      <c r="V425" s="96"/>
      <c r="W425" s="107"/>
      <c r="X425" s="108"/>
      <c r="Y425" s="110"/>
      <c r="Z425" s="108"/>
      <c r="AA425" s="108"/>
      <c r="AB425" s="146"/>
      <c r="AC425" s="147" t="s">
        <v>406</v>
      </c>
      <c r="AD425" s="112">
        <v>0</v>
      </c>
      <c r="AE425" s="113">
        <v>0</v>
      </c>
      <c r="AF425" s="111">
        <f t="shared" si="48"/>
        <v>0</v>
      </c>
      <c r="AG425" s="113">
        <v>0</v>
      </c>
      <c r="AH425" s="113">
        <v>17</v>
      </c>
      <c r="AI425" s="115">
        <f t="shared" si="49"/>
        <v>17</v>
      </c>
      <c r="AJ425" s="108">
        <f t="shared" si="46"/>
        <v>0</v>
      </c>
      <c r="AK425" s="240">
        <f t="shared" si="47"/>
        <v>17</v>
      </c>
      <c r="AL425" s="212">
        <f t="shared" si="45"/>
        <v>17</v>
      </c>
      <c r="AM425" s="113" t="s">
        <v>407</v>
      </c>
      <c r="AN425" s="113">
        <v>0</v>
      </c>
      <c r="AO425" s="156">
        <v>0</v>
      </c>
      <c r="AP425" s="149" t="s">
        <v>408</v>
      </c>
      <c r="AQ425" s="150" t="s">
        <v>409</v>
      </c>
    </row>
    <row r="426" spans="1:43" ht="42" customHeight="1" x14ac:dyDescent="0.15">
      <c r="A426" s="158" t="s">
        <v>415</v>
      </c>
      <c r="B426" s="109" t="s">
        <v>416</v>
      </c>
      <c r="C426" s="109" t="s">
        <v>417</v>
      </c>
      <c r="D426" s="185" t="s">
        <v>485</v>
      </c>
      <c r="E426" s="109" t="s">
        <v>1614</v>
      </c>
      <c r="F426" s="109" t="s">
        <v>240</v>
      </c>
      <c r="G426" s="109"/>
      <c r="H426" s="109"/>
      <c r="I426" s="109"/>
      <c r="J426" s="109"/>
      <c r="K426" s="109"/>
      <c r="L426" s="109"/>
      <c r="M426" s="109" t="s">
        <v>402</v>
      </c>
      <c r="N426" s="109" t="s">
        <v>403</v>
      </c>
      <c r="O426" s="139" t="s">
        <v>404</v>
      </c>
      <c r="P426" s="109" t="s">
        <v>414</v>
      </c>
      <c r="Q426" s="153">
        <v>30</v>
      </c>
      <c r="R426" s="95"/>
      <c r="S426" s="109"/>
      <c r="T426" s="94"/>
      <c r="U426" s="94"/>
      <c r="V426" s="96"/>
      <c r="W426" s="107"/>
      <c r="X426" s="108"/>
      <c r="Y426" s="110"/>
      <c r="Z426" s="108"/>
      <c r="AA426" s="108"/>
      <c r="AB426" s="146"/>
      <c r="AC426" s="147" t="s">
        <v>406</v>
      </c>
      <c r="AD426" s="112">
        <v>0</v>
      </c>
      <c r="AE426" s="113">
        <v>0</v>
      </c>
      <c r="AF426" s="111">
        <f t="shared" si="48"/>
        <v>0</v>
      </c>
      <c r="AG426" s="113">
        <v>0</v>
      </c>
      <c r="AH426" s="113">
        <v>23</v>
      </c>
      <c r="AI426" s="115">
        <f t="shared" si="49"/>
        <v>23</v>
      </c>
      <c r="AJ426" s="108">
        <f t="shared" si="46"/>
        <v>0</v>
      </c>
      <c r="AK426" s="240">
        <f t="shared" si="47"/>
        <v>23</v>
      </c>
      <c r="AL426" s="212">
        <f t="shared" si="45"/>
        <v>23</v>
      </c>
      <c r="AM426" s="113" t="s">
        <v>407</v>
      </c>
      <c r="AN426" s="113">
        <v>0</v>
      </c>
      <c r="AO426" s="156">
        <v>0</v>
      </c>
      <c r="AP426" s="149" t="s">
        <v>408</v>
      </c>
      <c r="AQ426" s="150" t="s">
        <v>409</v>
      </c>
    </row>
    <row r="427" spans="1:43" ht="30.75" customHeight="1" x14ac:dyDescent="0.15">
      <c r="A427" s="158" t="s">
        <v>415</v>
      </c>
      <c r="B427" s="109" t="s">
        <v>416</v>
      </c>
      <c r="C427" s="109" t="s">
        <v>417</v>
      </c>
      <c r="D427" s="185" t="s">
        <v>486</v>
      </c>
      <c r="E427" s="109" t="s">
        <v>1614</v>
      </c>
      <c r="F427" s="109" t="s">
        <v>240</v>
      </c>
      <c r="G427" s="109"/>
      <c r="H427" s="109"/>
      <c r="I427" s="109"/>
      <c r="J427" s="109"/>
      <c r="K427" s="109"/>
      <c r="L427" s="109"/>
      <c r="M427" s="109" t="s">
        <v>402</v>
      </c>
      <c r="N427" s="109" t="s">
        <v>403</v>
      </c>
      <c r="O427" s="139" t="s">
        <v>404</v>
      </c>
      <c r="P427" s="109" t="s">
        <v>414</v>
      </c>
      <c r="Q427" s="153">
        <v>30</v>
      </c>
      <c r="R427" s="95"/>
      <c r="S427" s="109"/>
      <c r="T427" s="94"/>
      <c r="U427" s="94"/>
      <c r="V427" s="96"/>
      <c r="W427" s="107"/>
      <c r="X427" s="108"/>
      <c r="Y427" s="110"/>
      <c r="Z427" s="108"/>
      <c r="AA427" s="108"/>
      <c r="AB427" s="146"/>
      <c r="AC427" s="147" t="s">
        <v>406</v>
      </c>
      <c r="AD427" s="112">
        <v>0</v>
      </c>
      <c r="AE427" s="113">
        <v>0</v>
      </c>
      <c r="AF427" s="111">
        <f t="shared" si="48"/>
        <v>0</v>
      </c>
      <c r="AG427" s="113">
        <v>0</v>
      </c>
      <c r="AH427" s="113">
        <v>10</v>
      </c>
      <c r="AI427" s="115">
        <f t="shared" si="49"/>
        <v>10</v>
      </c>
      <c r="AJ427" s="108">
        <f t="shared" si="46"/>
        <v>0</v>
      </c>
      <c r="AK427" s="240">
        <f t="shared" si="47"/>
        <v>10</v>
      </c>
      <c r="AL427" s="212">
        <f t="shared" si="45"/>
        <v>10</v>
      </c>
      <c r="AM427" s="113" t="s">
        <v>407</v>
      </c>
      <c r="AN427" s="113">
        <v>0</v>
      </c>
      <c r="AO427" s="156">
        <v>0</v>
      </c>
      <c r="AP427" s="149" t="s">
        <v>408</v>
      </c>
      <c r="AQ427" s="150" t="s">
        <v>409</v>
      </c>
    </row>
    <row r="428" spans="1:43" ht="30.75" customHeight="1" x14ac:dyDescent="0.15">
      <c r="A428" s="158" t="s">
        <v>415</v>
      </c>
      <c r="B428" s="109" t="s">
        <v>416</v>
      </c>
      <c r="C428" s="109" t="s">
        <v>417</v>
      </c>
      <c r="D428" s="185" t="s">
        <v>487</v>
      </c>
      <c r="E428" s="109" t="s">
        <v>1614</v>
      </c>
      <c r="F428" s="109" t="s">
        <v>240</v>
      </c>
      <c r="G428" s="109"/>
      <c r="H428" s="109"/>
      <c r="I428" s="109"/>
      <c r="J428" s="109"/>
      <c r="K428" s="109"/>
      <c r="L428" s="109"/>
      <c r="M428" s="109" t="s">
        <v>402</v>
      </c>
      <c r="N428" s="109" t="s">
        <v>403</v>
      </c>
      <c r="O428" s="139" t="s">
        <v>404</v>
      </c>
      <c r="P428" s="109" t="s">
        <v>414</v>
      </c>
      <c r="Q428" s="153">
        <v>30</v>
      </c>
      <c r="R428" s="95"/>
      <c r="S428" s="109"/>
      <c r="T428" s="94"/>
      <c r="U428" s="94"/>
      <c r="V428" s="96"/>
      <c r="W428" s="107"/>
      <c r="X428" s="108"/>
      <c r="Y428" s="110"/>
      <c r="Z428" s="108"/>
      <c r="AA428" s="108"/>
      <c r="AB428" s="146"/>
      <c r="AC428" s="147" t="s">
        <v>406</v>
      </c>
      <c r="AD428" s="112">
        <v>0</v>
      </c>
      <c r="AE428" s="113">
        <v>0</v>
      </c>
      <c r="AF428" s="111">
        <f t="shared" si="48"/>
        <v>0</v>
      </c>
      <c r="AG428" s="113">
        <v>0</v>
      </c>
      <c r="AH428" s="113">
        <v>18</v>
      </c>
      <c r="AI428" s="115">
        <f t="shared" si="49"/>
        <v>18</v>
      </c>
      <c r="AJ428" s="108">
        <f t="shared" si="46"/>
        <v>0</v>
      </c>
      <c r="AK428" s="240">
        <f t="shared" si="47"/>
        <v>18</v>
      </c>
      <c r="AL428" s="212">
        <f t="shared" si="45"/>
        <v>18</v>
      </c>
      <c r="AM428" s="113" t="s">
        <v>407</v>
      </c>
      <c r="AN428" s="113">
        <v>0</v>
      </c>
      <c r="AO428" s="156">
        <v>0</v>
      </c>
      <c r="AP428" s="149" t="s">
        <v>408</v>
      </c>
      <c r="AQ428" s="150" t="s">
        <v>409</v>
      </c>
    </row>
    <row r="429" spans="1:43" ht="30.75" customHeight="1" x14ac:dyDescent="0.15">
      <c r="A429" s="158" t="s">
        <v>415</v>
      </c>
      <c r="B429" s="109" t="s">
        <v>416</v>
      </c>
      <c r="C429" s="109" t="s">
        <v>417</v>
      </c>
      <c r="D429" s="185" t="s">
        <v>488</v>
      </c>
      <c r="E429" s="109" t="s">
        <v>1614</v>
      </c>
      <c r="F429" s="109" t="s">
        <v>240</v>
      </c>
      <c r="G429" s="109"/>
      <c r="H429" s="109"/>
      <c r="I429" s="109"/>
      <c r="J429" s="109"/>
      <c r="K429" s="109"/>
      <c r="L429" s="109"/>
      <c r="M429" s="109" t="s">
        <v>402</v>
      </c>
      <c r="N429" s="109" t="s">
        <v>403</v>
      </c>
      <c r="O429" s="139" t="s">
        <v>404</v>
      </c>
      <c r="P429" s="109" t="s">
        <v>414</v>
      </c>
      <c r="Q429" s="153">
        <v>30</v>
      </c>
      <c r="R429" s="95"/>
      <c r="S429" s="109"/>
      <c r="T429" s="94"/>
      <c r="U429" s="94"/>
      <c r="V429" s="96"/>
      <c r="W429" s="107"/>
      <c r="X429" s="108"/>
      <c r="Y429" s="110"/>
      <c r="Z429" s="108"/>
      <c r="AA429" s="108"/>
      <c r="AB429" s="146"/>
      <c r="AC429" s="147" t="s">
        <v>406</v>
      </c>
      <c r="AD429" s="112">
        <v>0</v>
      </c>
      <c r="AE429" s="113">
        <v>0</v>
      </c>
      <c r="AF429" s="111">
        <f t="shared" si="48"/>
        <v>0</v>
      </c>
      <c r="AG429" s="113">
        <v>0</v>
      </c>
      <c r="AH429" s="113">
        <v>15</v>
      </c>
      <c r="AI429" s="115">
        <f t="shared" si="49"/>
        <v>15</v>
      </c>
      <c r="AJ429" s="108">
        <f t="shared" si="46"/>
        <v>0</v>
      </c>
      <c r="AK429" s="240">
        <f t="shared" si="47"/>
        <v>15</v>
      </c>
      <c r="AL429" s="212">
        <f t="shared" si="45"/>
        <v>15</v>
      </c>
      <c r="AM429" s="113" t="s">
        <v>407</v>
      </c>
      <c r="AN429" s="113">
        <v>0</v>
      </c>
      <c r="AO429" s="156">
        <v>0</v>
      </c>
      <c r="AP429" s="149" t="s">
        <v>408</v>
      </c>
      <c r="AQ429" s="150" t="s">
        <v>409</v>
      </c>
    </row>
    <row r="430" spans="1:43" ht="30.75" customHeight="1" x14ac:dyDescent="0.15">
      <c r="A430" s="158" t="s">
        <v>415</v>
      </c>
      <c r="B430" s="109" t="s">
        <v>416</v>
      </c>
      <c r="C430" s="109" t="s">
        <v>417</v>
      </c>
      <c r="D430" s="185" t="s">
        <v>489</v>
      </c>
      <c r="E430" s="109" t="s">
        <v>1614</v>
      </c>
      <c r="F430" s="109" t="s">
        <v>240</v>
      </c>
      <c r="G430" s="109"/>
      <c r="H430" s="109"/>
      <c r="I430" s="109"/>
      <c r="J430" s="109"/>
      <c r="K430" s="109"/>
      <c r="L430" s="109"/>
      <c r="M430" s="109" t="s">
        <v>402</v>
      </c>
      <c r="N430" s="109" t="s">
        <v>403</v>
      </c>
      <c r="O430" s="139" t="s">
        <v>404</v>
      </c>
      <c r="P430" s="109" t="s">
        <v>414</v>
      </c>
      <c r="Q430" s="153">
        <v>30</v>
      </c>
      <c r="R430" s="95"/>
      <c r="S430" s="109"/>
      <c r="T430" s="94"/>
      <c r="U430" s="94"/>
      <c r="V430" s="96"/>
      <c r="W430" s="107"/>
      <c r="X430" s="108"/>
      <c r="Y430" s="110"/>
      <c r="Z430" s="108"/>
      <c r="AA430" s="108"/>
      <c r="AB430" s="146"/>
      <c r="AC430" s="147" t="s">
        <v>406</v>
      </c>
      <c r="AD430" s="112">
        <v>0</v>
      </c>
      <c r="AE430" s="113">
        <v>0</v>
      </c>
      <c r="AF430" s="111">
        <f t="shared" si="48"/>
        <v>0</v>
      </c>
      <c r="AG430" s="113">
        <v>0</v>
      </c>
      <c r="AH430" s="113">
        <v>7</v>
      </c>
      <c r="AI430" s="115">
        <f t="shared" si="49"/>
        <v>7</v>
      </c>
      <c r="AJ430" s="108">
        <f t="shared" si="46"/>
        <v>0</v>
      </c>
      <c r="AK430" s="240">
        <f t="shared" si="47"/>
        <v>7</v>
      </c>
      <c r="AL430" s="212">
        <f t="shared" si="45"/>
        <v>7</v>
      </c>
      <c r="AM430" s="113" t="s">
        <v>407</v>
      </c>
      <c r="AN430" s="113">
        <v>0</v>
      </c>
      <c r="AO430" s="156">
        <v>0</v>
      </c>
      <c r="AP430" s="149" t="s">
        <v>408</v>
      </c>
      <c r="AQ430" s="150" t="s">
        <v>409</v>
      </c>
    </row>
    <row r="431" spans="1:43" ht="30.75" customHeight="1" x14ac:dyDescent="0.15">
      <c r="A431" s="158" t="s">
        <v>415</v>
      </c>
      <c r="B431" s="109" t="s">
        <v>416</v>
      </c>
      <c r="C431" s="109" t="s">
        <v>417</v>
      </c>
      <c r="D431" s="185" t="s">
        <v>490</v>
      </c>
      <c r="E431" s="109" t="s">
        <v>1614</v>
      </c>
      <c r="F431" s="109" t="s">
        <v>240</v>
      </c>
      <c r="G431" s="109"/>
      <c r="H431" s="109"/>
      <c r="I431" s="109"/>
      <c r="J431" s="109"/>
      <c r="K431" s="109"/>
      <c r="L431" s="109"/>
      <c r="M431" s="109" t="s">
        <v>402</v>
      </c>
      <c r="N431" s="109" t="s">
        <v>403</v>
      </c>
      <c r="O431" s="139" t="s">
        <v>404</v>
      </c>
      <c r="P431" s="109" t="s">
        <v>414</v>
      </c>
      <c r="Q431" s="153">
        <v>30</v>
      </c>
      <c r="R431" s="95"/>
      <c r="S431" s="109"/>
      <c r="T431" s="94"/>
      <c r="U431" s="94"/>
      <c r="V431" s="96"/>
      <c r="W431" s="107"/>
      <c r="X431" s="108"/>
      <c r="Y431" s="110"/>
      <c r="Z431" s="108"/>
      <c r="AA431" s="108"/>
      <c r="AB431" s="146"/>
      <c r="AC431" s="147" t="s">
        <v>406</v>
      </c>
      <c r="AD431" s="112">
        <v>0</v>
      </c>
      <c r="AE431" s="113">
        <v>0</v>
      </c>
      <c r="AF431" s="111">
        <f t="shared" si="48"/>
        <v>0</v>
      </c>
      <c r="AG431" s="113">
        <v>0</v>
      </c>
      <c r="AH431" s="113">
        <v>3</v>
      </c>
      <c r="AI431" s="115">
        <f t="shared" si="49"/>
        <v>3</v>
      </c>
      <c r="AJ431" s="108">
        <f t="shared" si="46"/>
        <v>0</v>
      </c>
      <c r="AK431" s="240">
        <f t="shared" si="47"/>
        <v>3</v>
      </c>
      <c r="AL431" s="212">
        <f t="shared" si="45"/>
        <v>3</v>
      </c>
      <c r="AM431" s="113" t="s">
        <v>407</v>
      </c>
      <c r="AN431" s="113">
        <v>0</v>
      </c>
      <c r="AO431" s="156">
        <v>0</v>
      </c>
      <c r="AP431" s="149" t="s">
        <v>408</v>
      </c>
      <c r="AQ431" s="150" t="s">
        <v>409</v>
      </c>
    </row>
    <row r="432" spans="1:43" ht="46.5" customHeight="1" x14ac:dyDescent="0.15">
      <c r="A432" s="158" t="s">
        <v>491</v>
      </c>
      <c r="B432" s="109" t="s">
        <v>416</v>
      </c>
      <c r="C432" s="109" t="s">
        <v>492</v>
      </c>
      <c r="D432" s="185" t="s">
        <v>493</v>
      </c>
      <c r="E432" s="109" t="s">
        <v>1615</v>
      </c>
      <c r="F432" s="109" t="s">
        <v>240</v>
      </c>
      <c r="G432" s="109"/>
      <c r="H432" s="109"/>
      <c r="I432" s="109" t="s">
        <v>274</v>
      </c>
      <c r="J432" s="109"/>
      <c r="K432" s="109"/>
      <c r="L432" s="109" t="s">
        <v>318</v>
      </c>
      <c r="M432" s="109" t="s">
        <v>402</v>
      </c>
      <c r="N432" s="109" t="s">
        <v>494</v>
      </c>
      <c r="O432" s="139" t="s">
        <v>404</v>
      </c>
      <c r="P432" s="109" t="s">
        <v>495</v>
      </c>
      <c r="Q432" s="153">
        <v>1</v>
      </c>
      <c r="R432" s="114" t="s">
        <v>496</v>
      </c>
      <c r="S432" s="109" t="s">
        <v>497</v>
      </c>
      <c r="T432" s="109" t="s">
        <v>498</v>
      </c>
      <c r="U432" s="109" t="s">
        <v>499</v>
      </c>
      <c r="V432" s="151" t="s">
        <v>500</v>
      </c>
      <c r="W432" s="107">
        <v>0</v>
      </c>
      <c r="X432" s="108">
        <v>355</v>
      </c>
      <c r="Y432" s="110">
        <f>+W432+X432</f>
        <v>355</v>
      </c>
      <c r="Z432" s="108" t="s">
        <v>407</v>
      </c>
      <c r="AA432" s="108">
        <v>0</v>
      </c>
      <c r="AB432" s="146">
        <v>0</v>
      </c>
      <c r="AC432" s="147"/>
      <c r="AD432" s="112">
        <v>0</v>
      </c>
      <c r="AE432" s="113">
        <v>0</v>
      </c>
      <c r="AF432" s="111">
        <f t="shared" si="48"/>
        <v>0</v>
      </c>
      <c r="AG432" s="113">
        <v>0</v>
      </c>
      <c r="AH432" s="113">
        <v>0</v>
      </c>
      <c r="AI432" s="115">
        <f t="shared" si="49"/>
        <v>0</v>
      </c>
      <c r="AJ432" s="108">
        <f t="shared" si="46"/>
        <v>0</v>
      </c>
      <c r="AK432" s="240">
        <f t="shared" si="47"/>
        <v>0</v>
      </c>
      <c r="AL432" s="212">
        <f t="shared" si="45"/>
        <v>0</v>
      </c>
      <c r="AM432" s="97"/>
      <c r="AN432" s="97"/>
      <c r="AO432" s="98"/>
      <c r="AP432" s="149" t="s">
        <v>501</v>
      </c>
      <c r="AQ432" s="150" t="s">
        <v>502</v>
      </c>
    </row>
    <row r="433" spans="1:43" ht="30.75" customHeight="1" x14ac:dyDescent="0.15">
      <c r="A433" s="158" t="s">
        <v>503</v>
      </c>
      <c r="B433" s="109" t="s">
        <v>416</v>
      </c>
      <c r="C433" s="109" t="s">
        <v>504</v>
      </c>
      <c r="D433" s="185" t="s">
        <v>505</v>
      </c>
      <c r="E433" s="109" t="s">
        <v>1616</v>
      </c>
      <c r="F433" s="109"/>
      <c r="G433" s="109" t="s">
        <v>249</v>
      </c>
      <c r="H433" s="109"/>
      <c r="I433" s="109"/>
      <c r="J433" s="109"/>
      <c r="K433" s="109"/>
      <c r="L433" s="109"/>
      <c r="M433" s="109" t="s">
        <v>506</v>
      </c>
      <c r="N433" s="109" t="s">
        <v>494</v>
      </c>
      <c r="O433" s="139" t="s">
        <v>404</v>
      </c>
      <c r="P433" s="109" t="s">
        <v>495</v>
      </c>
      <c r="Q433" s="153">
        <v>4</v>
      </c>
      <c r="R433" s="114" t="s">
        <v>507</v>
      </c>
      <c r="S433" s="109" t="s">
        <v>497</v>
      </c>
      <c r="T433" s="109" t="s">
        <v>508</v>
      </c>
      <c r="U433" s="109" t="s">
        <v>509</v>
      </c>
      <c r="V433" s="151" t="s">
        <v>510</v>
      </c>
      <c r="W433" s="107">
        <v>782</v>
      </c>
      <c r="X433" s="108">
        <v>67</v>
      </c>
      <c r="Y433" s="110">
        <f t="shared" ref="Y433:Y496" si="50">+W433+X433</f>
        <v>849</v>
      </c>
      <c r="Z433" s="108" t="s">
        <v>407</v>
      </c>
      <c r="AA433" s="108">
        <v>0</v>
      </c>
      <c r="AB433" s="146">
        <v>0</v>
      </c>
      <c r="AC433" s="147"/>
      <c r="AD433" s="112">
        <v>0</v>
      </c>
      <c r="AE433" s="113">
        <v>0</v>
      </c>
      <c r="AF433" s="111">
        <f t="shared" si="48"/>
        <v>0</v>
      </c>
      <c r="AG433" s="113">
        <v>0</v>
      </c>
      <c r="AH433" s="113">
        <v>0</v>
      </c>
      <c r="AI433" s="115">
        <f t="shared" si="49"/>
        <v>0</v>
      </c>
      <c r="AJ433" s="108">
        <f t="shared" ref="AJ433:AK496" si="51">+AD433+AG433</f>
        <v>0</v>
      </c>
      <c r="AK433" s="108">
        <f t="shared" si="51"/>
        <v>0</v>
      </c>
      <c r="AL433" s="212">
        <f t="shared" si="45"/>
        <v>0</v>
      </c>
      <c r="AM433" s="97"/>
      <c r="AN433" s="97"/>
      <c r="AO433" s="98"/>
      <c r="AP433" s="149" t="s">
        <v>511</v>
      </c>
      <c r="AQ433" s="150" t="s">
        <v>512</v>
      </c>
    </row>
    <row r="434" spans="1:43" ht="30.75" customHeight="1" x14ac:dyDescent="0.15">
      <c r="A434" s="158" t="s">
        <v>503</v>
      </c>
      <c r="B434" s="109" t="s">
        <v>416</v>
      </c>
      <c r="C434" s="109" t="s">
        <v>513</v>
      </c>
      <c r="D434" s="185" t="s">
        <v>514</v>
      </c>
      <c r="E434" s="109" t="s">
        <v>1616</v>
      </c>
      <c r="F434" s="109"/>
      <c r="G434" s="109" t="s">
        <v>249</v>
      </c>
      <c r="H434" s="109"/>
      <c r="I434" s="109"/>
      <c r="J434" s="109"/>
      <c r="K434" s="109"/>
      <c r="L434" s="109"/>
      <c r="M434" s="109" t="s">
        <v>506</v>
      </c>
      <c r="N434" s="109" t="s">
        <v>494</v>
      </c>
      <c r="O434" s="139" t="s">
        <v>404</v>
      </c>
      <c r="P434" s="109" t="s">
        <v>495</v>
      </c>
      <c r="Q434" s="153">
        <v>4</v>
      </c>
      <c r="R434" s="114" t="s">
        <v>507</v>
      </c>
      <c r="S434" s="109" t="s">
        <v>497</v>
      </c>
      <c r="T434" s="109" t="s">
        <v>508</v>
      </c>
      <c r="U434" s="109" t="s">
        <v>509</v>
      </c>
      <c r="V434" s="151" t="s">
        <v>510</v>
      </c>
      <c r="W434" s="107">
        <v>362</v>
      </c>
      <c r="X434" s="108">
        <v>126</v>
      </c>
      <c r="Y434" s="110">
        <f t="shared" si="50"/>
        <v>488</v>
      </c>
      <c r="Z434" s="108" t="s">
        <v>515</v>
      </c>
      <c r="AA434" s="108">
        <v>1</v>
      </c>
      <c r="AB434" s="146">
        <v>50</v>
      </c>
      <c r="AC434" s="147"/>
      <c r="AD434" s="112">
        <v>0</v>
      </c>
      <c r="AE434" s="113">
        <v>0</v>
      </c>
      <c r="AF434" s="111">
        <f t="shared" si="48"/>
        <v>0</v>
      </c>
      <c r="AG434" s="113">
        <v>0</v>
      </c>
      <c r="AH434" s="113">
        <v>0</v>
      </c>
      <c r="AI434" s="115">
        <f t="shared" si="49"/>
        <v>0</v>
      </c>
      <c r="AJ434" s="108">
        <f t="shared" si="51"/>
        <v>0</v>
      </c>
      <c r="AK434" s="108">
        <f t="shared" si="51"/>
        <v>0</v>
      </c>
      <c r="AL434" s="212">
        <f t="shared" si="45"/>
        <v>0</v>
      </c>
      <c r="AM434" s="97"/>
      <c r="AN434" s="97"/>
      <c r="AO434" s="98"/>
      <c r="AP434" s="149" t="s">
        <v>511</v>
      </c>
      <c r="AQ434" s="150" t="s">
        <v>512</v>
      </c>
    </row>
    <row r="435" spans="1:43" ht="30.75" customHeight="1" x14ac:dyDescent="0.15">
      <c r="A435" s="158" t="s">
        <v>503</v>
      </c>
      <c r="B435" s="109" t="s">
        <v>416</v>
      </c>
      <c r="C435" s="109" t="s">
        <v>516</v>
      </c>
      <c r="D435" s="185" t="s">
        <v>517</v>
      </c>
      <c r="E435" s="109" t="s">
        <v>1616</v>
      </c>
      <c r="F435" s="109"/>
      <c r="G435" s="109" t="s">
        <v>249</v>
      </c>
      <c r="H435" s="109"/>
      <c r="I435" s="109"/>
      <c r="J435" s="109"/>
      <c r="K435" s="109"/>
      <c r="L435" s="109"/>
      <c r="M435" s="109" t="s">
        <v>506</v>
      </c>
      <c r="N435" s="109" t="s">
        <v>494</v>
      </c>
      <c r="O435" s="139" t="s">
        <v>404</v>
      </c>
      <c r="P435" s="109" t="s">
        <v>495</v>
      </c>
      <c r="Q435" s="153">
        <v>4</v>
      </c>
      <c r="R435" s="114" t="s">
        <v>507</v>
      </c>
      <c r="S435" s="109" t="s">
        <v>497</v>
      </c>
      <c r="T435" s="109" t="s">
        <v>508</v>
      </c>
      <c r="U435" s="109" t="s">
        <v>509</v>
      </c>
      <c r="V435" s="151" t="s">
        <v>510</v>
      </c>
      <c r="W435" s="107">
        <v>846</v>
      </c>
      <c r="X435" s="108">
        <v>102</v>
      </c>
      <c r="Y435" s="110">
        <f t="shared" si="50"/>
        <v>948</v>
      </c>
      <c r="Z435" s="108" t="s">
        <v>515</v>
      </c>
      <c r="AA435" s="108">
        <v>1</v>
      </c>
      <c r="AB435" s="146">
        <v>60</v>
      </c>
      <c r="AC435" s="147"/>
      <c r="AD435" s="112">
        <v>0</v>
      </c>
      <c r="AE435" s="113">
        <v>0</v>
      </c>
      <c r="AF435" s="111">
        <f t="shared" si="48"/>
        <v>0</v>
      </c>
      <c r="AG435" s="113">
        <v>0</v>
      </c>
      <c r="AH435" s="113">
        <v>0</v>
      </c>
      <c r="AI435" s="115">
        <f t="shared" si="49"/>
        <v>0</v>
      </c>
      <c r="AJ435" s="108">
        <f t="shared" si="51"/>
        <v>0</v>
      </c>
      <c r="AK435" s="108">
        <f t="shared" si="51"/>
        <v>0</v>
      </c>
      <c r="AL435" s="212">
        <f t="shared" si="45"/>
        <v>0</v>
      </c>
      <c r="AM435" s="97"/>
      <c r="AN435" s="97"/>
      <c r="AO435" s="98"/>
      <c r="AP435" s="149" t="s">
        <v>511</v>
      </c>
      <c r="AQ435" s="150" t="s">
        <v>512</v>
      </c>
    </row>
    <row r="436" spans="1:43" ht="30.75" customHeight="1" x14ac:dyDescent="0.15">
      <c r="A436" s="158" t="s">
        <v>518</v>
      </c>
      <c r="B436" s="109" t="s">
        <v>519</v>
      </c>
      <c r="C436" s="109" t="s">
        <v>520</v>
      </c>
      <c r="D436" s="185" t="s">
        <v>521</v>
      </c>
      <c r="E436" s="109" t="s">
        <v>1614</v>
      </c>
      <c r="F436" s="109" t="s">
        <v>240</v>
      </c>
      <c r="G436" s="109"/>
      <c r="H436" s="109"/>
      <c r="I436" s="109"/>
      <c r="J436" s="109"/>
      <c r="K436" s="109"/>
      <c r="L436" s="109"/>
      <c r="M436" s="109" t="s">
        <v>402</v>
      </c>
      <c r="N436" s="109" t="s">
        <v>403</v>
      </c>
      <c r="O436" s="139" t="s">
        <v>404</v>
      </c>
      <c r="P436" s="109" t="s">
        <v>414</v>
      </c>
      <c r="Q436" s="153">
        <v>21</v>
      </c>
      <c r="R436" s="114"/>
      <c r="S436" s="109"/>
      <c r="T436" s="109"/>
      <c r="U436" s="109"/>
      <c r="V436" s="151"/>
      <c r="W436" s="107"/>
      <c r="X436" s="108"/>
      <c r="Y436" s="110">
        <f t="shared" si="50"/>
        <v>0</v>
      </c>
      <c r="Z436" s="108"/>
      <c r="AA436" s="108"/>
      <c r="AB436" s="146"/>
      <c r="AC436" s="147" t="s">
        <v>406</v>
      </c>
      <c r="AD436" s="112">
        <v>0</v>
      </c>
      <c r="AE436" s="113">
        <v>0</v>
      </c>
      <c r="AF436" s="111">
        <f t="shared" si="48"/>
        <v>0</v>
      </c>
      <c r="AG436" s="113">
        <v>0</v>
      </c>
      <c r="AH436" s="113">
        <v>0</v>
      </c>
      <c r="AI436" s="115">
        <f t="shared" si="49"/>
        <v>0</v>
      </c>
      <c r="AJ436" s="108">
        <f t="shared" si="51"/>
        <v>0</v>
      </c>
      <c r="AK436" s="240">
        <f t="shared" ref="AK436:AK499" si="52">AE436+AH436</f>
        <v>0</v>
      </c>
      <c r="AL436" s="212">
        <f t="shared" si="45"/>
        <v>0</v>
      </c>
      <c r="AM436" s="113" t="s">
        <v>407</v>
      </c>
      <c r="AN436" s="113">
        <v>0</v>
      </c>
      <c r="AO436" s="156">
        <v>0</v>
      </c>
      <c r="AP436" s="149" t="s">
        <v>511</v>
      </c>
      <c r="AQ436" s="150" t="s">
        <v>512</v>
      </c>
    </row>
    <row r="437" spans="1:43" ht="30.75" customHeight="1" x14ac:dyDescent="0.15">
      <c r="A437" s="158" t="s">
        <v>518</v>
      </c>
      <c r="B437" s="109" t="s">
        <v>519</v>
      </c>
      <c r="C437" s="109" t="s">
        <v>520</v>
      </c>
      <c r="D437" s="185" t="s">
        <v>522</v>
      </c>
      <c r="E437" s="109" t="s">
        <v>1614</v>
      </c>
      <c r="F437" s="109" t="s">
        <v>240</v>
      </c>
      <c r="G437" s="109"/>
      <c r="H437" s="109"/>
      <c r="I437" s="109"/>
      <c r="J437" s="109"/>
      <c r="K437" s="109"/>
      <c r="L437" s="109"/>
      <c r="M437" s="109" t="s">
        <v>402</v>
      </c>
      <c r="N437" s="109" t="s">
        <v>403</v>
      </c>
      <c r="O437" s="139" t="s">
        <v>404</v>
      </c>
      <c r="P437" s="109" t="s">
        <v>414</v>
      </c>
      <c r="Q437" s="153">
        <v>21</v>
      </c>
      <c r="R437" s="114"/>
      <c r="S437" s="109"/>
      <c r="T437" s="109"/>
      <c r="U437" s="109"/>
      <c r="V437" s="151"/>
      <c r="W437" s="107"/>
      <c r="X437" s="108"/>
      <c r="Y437" s="110">
        <f t="shared" si="50"/>
        <v>0</v>
      </c>
      <c r="Z437" s="108"/>
      <c r="AA437" s="108"/>
      <c r="AB437" s="146"/>
      <c r="AC437" s="147" t="s">
        <v>406</v>
      </c>
      <c r="AD437" s="112">
        <v>0</v>
      </c>
      <c r="AE437" s="113">
        <v>0</v>
      </c>
      <c r="AF437" s="111">
        <f t="shared" si="48"/>
        <v>0</v>
      </c>
      <c r="AG437" s="113">
        <v>0</v>
      </c>
      <c r="AH437" s="113">
        <v>0</v>
      </c>
      <c r="AI437" s="115">
        <f t="shared" si="49"/>
        <v>0</v>
      </c>
      <c r="AJ437" s="108">
        <f t="shared" si="51"/>
        <v>0</v>
      </c>
      <c r="AK437" s="240">
        <f t="shared" si="52"/>
        <v>0</v>
      </c>
      <c r="AL437" s="212">
        <f t="shared" si="45"/>
        <v>0</v>
      </c>
      <c r="AM437" s="113" t="s">
        <v>407</v>
      </c>
      <c r="AN437" s="113">
        <v>0</v>
      </c>
      <c r="AO437" s="156">
        <v>0</v>
      </c>
      <c r="AP437" s="149" t="s">
        <v>511</v>
      </c>
      <c r="AQ437" s="150" t="s">
        <v>512</v>
      </c>
    </row>
    <row r="438" spans="1:43" ht="30.75" customHeight="1" x14ac:dyDescent="0.15">
      <c r="A438" s="158" t="s">
        <v>523</v>
      </c>
      <c r="B438" s="109" t="s">
        <v>519</v>
      </c>
      <c r="C438" s="109" t="s">
        <v>524</v>
      </c>
      <c r="D438" s="185" t="s">
        <v>525</v>
      </c>
      <c r="E438" s="109" t="s">
        <v>1614</v>
      </c>
      <c r="F438" s="109" t="s">
        <v>240</v>
      </c>
      <c r="G438" s="109"/>
      <c r="H438" s="109"/>
      <c r="I438" s="109"/>
      <c r="J438" s="109"/>
      <c r="K438" s="109"/>
      <c r="L438" s="109"/>
      <c r="M438" s="109" t="s">
        <v>402</v>
      </c>
      <c r="N438" s="109" t="s">
        <v>403</v>
      </c>
      <c r="O438" s="139" t="s">
        <v>404</v>
      </c>
      <c r="P438" s="109" t="s">
        <v>414</v>
      </c>
      <c r="Q438" s="153">
        <v>2</v>
      </c>
      <c r="R438" s="114"/>
      <c r="S438" s="109"/>
      <c r="T438" s="109"/>
      <c r="U438" s="109"/>
      <c r="V438" s="151"/>
      <c r="W438" s="107"/>
      <c r="X438" s="108"/>
      <c r="Y438" s="110">
        <f t="shared" si="50"/>
        <v>0</v>
      </c>
      <c r="Z438" s="108"/>
      <c r="AA438" s="108"/>
      <c r="AB438" s="146"/>
      <c r="AC438" s="147" t="s">
        <v>406</v>
      </c>
      <c r="AD438" s="112">
        <v>0</v>
      </c>
      <c r="AE438" s="113">
        <v>0</v>
      </c>
      <c r="AF438" s="111">
        <f t="shared" si="48"/>
        <v>0</v>
      </c>
      <c r="AG438" s="113">
        <v>0</v>
      </c>
      <c r="AH438" s="113">
        <v>0</v>
      </c>
      <c r="AI438" s="115">
        <f t="shared" si="49"/>
        <v>0</v>
      </c>
      <c r="AJ438" s="108">
        <f t="shared" si="51"/>
        <v>0</v>
      </c>
      <c r="AK438" s="240">
        <f t="shared" si="52"/>
        <v>0</v>
      </c>
      <c r="AL438" s="212">
        <f t="shared" si="45"/>
        <v>0</v>
      </c>
      <c r="AM438" s="113" t="s">
        <v>407</v>
      </c>
      <c r="AN438" s="113">
        <v>0</v>
      </c>
      <c r="AO438" s="156">
        <v>0</v>
      </c>
      <c r="AP438" s="149" t="s">
        <v>511</v>
      </c>
      <c r="AQ438" s="150" t="s">
        <v>512</v>
      </c>
    </row>
    <row r="439" spans="1:43" ht="30.75" customHeight="1" x14ac:dyDescent="0.15">
      <c r="A439" s="158" t="s">
        <v>415</v>
      </c>
      <c r="B439" s="109" t="s">
        <v>519</v>
      </c>
      <c r="C439" s="109" t="s">
        <v>526</v>
      </c>
      <c r="D439" s="185" t="s">
        <v>418</v>
      </c>
      <c r="E439" s="109" t="s">
        <v>1614</v>
      </c>
      <c r="F439" s="109" t="s">
        <v>240</v>
      </c>
      <c r="G439" s="109"/>
      <c r="H439" s="109"/>
      <c r="I439" s="109"/>
      <c r="J439" s="109"/>
      <c r="K439" s="109"/>
      <c r="L439" s="109"/>
      <c r="M439" s="109" t="s">
        <v>402</v>
      </c>
      <c r="N439" s="109" t="s">
        <v>403</v>
      </c>
      <c r="O439" s="139" t="s">
        <v>404</v>
      </c>
      <c r="P439" s="109" t="s">
        <v>414</v>
      </c>
      <c r="Q439" s="153">
        <v>31</v>
      </c>
      <c r="R439" s="114"/>
      <c r="S439" s="109"/>
      <c r="T439" s="109"/>
      <c r="U439" s="109"/>
      <c r="V439" s="151"/>
      <c r="W439" s="107"/>
      <c r="X439" s="108"/>
      <c r="Y439" s="110">
        <f t="shared" si="50"/>
        <v>0</v>
      </c>
      <c r="Z439" s="108"/>
      <c r="AA439" s="108"/>
      <c r="AB439" s="146"/>
      <c r="AC439" s="147" t="s">
        <v>406</v>
      </c>
      <c r="AD439" s="112">
        <v>0</v>
      </c>
      <c r="AE439" s="113">
        <v>0</v>
      </c>
      <c r="AF439" s="111">
        <f t="shared" si="48"/>
        <v>0</v>
      </c>
      <c r="AG439" s="113">
        <v>0</v>
      </c>
      <c r="AH439" s="113">
        <v>0</v>
      </c>
      <c r="AI439" s="115">
        <f t="shared" si="49"/>
        <v>0</v>
      </c>
      <c r="AJ439" s="108">
        <f t="shared" si="51"/>
        <v>0</v>
      </c>
      <c r="AK439" s="240">
        <f t="shared" si="52"/>
        <v>0</v>
      </c>
      <c r="AL439" s="212">
        <f t="shared" si="45"/>
        <v>0</v>
      </c>
      <c r="AM439" s="113" t="s">
        <v>407</v>
      </c>
      <c r="AN439" s="113">
        <v>0</v>
      </c>
      <c r="AO439" s="156">
        <v>0</v>
      </c>
      <c r="AP439" s="149" t="s">
        <v>511</v>
      </c>
      <c r="AQ439" s="150" t="s">
        <v>512</v>
      </c>
    </row>
    <row r="440" spans="1:43" ht="30.75" customHeight="1" x14ac:dyDescent="0.15">
      <c r="A440" s="158" t="s">
        <v>415</v>
      </c>
      <c r="B440" s="109" t="s">
        <v>519</v>
      </c>
      <c r="C440" s="109" t="s">
        <v>526</v>
      </c>
      <c r="D440" s="185" t="s">
        <v>419</v>
      </c>
      <c r="E440" s="109" t="s">
        <v>1614</v>
      </c>
      <c r="F440" s="109" t="s">
        <v>240</v>
      </c>
      <c r="G440" s="109"/>
      <c r="H440" s="109"/>
      <c r="I440" s="109"/>
      <c r="J440" s="109"/>
      <c r="K440" s="109"/>
      <c r="L440" s="109"/>
      <c r="M440" s="109" t="s">
        <v>402</v>
      </c>
      <c r="N440" s="109" t="s">
        <v>403</v>
      </c>
      <c r="O440" s="139" t="s">
        <v>404</v>
      </c>
      <c r="P440" s="109" t="s">
        <v>414</v>
      </c>
      <c r="Q440" s="153">
        <v>31</v>
      </c>
      <c r="R440" s="114"/>
      <c r="S440" s="109"/>
      <c r="T440" s="109"/>
      <c r="U440" s="109"/>
      <c r="V440" s="151"/>
      <c r="W440" s="107"/>
      <c r="X440" s="108"/>
      <c r="Y440" s="110">
        <f t="shared" si="50"/>
        <v>0</v>
      </c>
      <c r="Z440" s="108"/>
      <c r="AA440" s="108"/>
      <c r="AB440" s="146"/>
      <c r="AC440" s="147" t="s">
        <v>406</v>
      </c>
      <c r="AD440" s="112">
        <v>0</v>
      </c>
      <c r="AE440" s="113">
        <v>0</v>
      </c>
      <c r="AF440" s="111">
        <f t="shared" si="48"/>
        <v>0</v>
      </c>
      <c r="AG440" s="113">
        <v>0</v>
      </c>
      <c r="AH440" s="113">
        <v>0</v>
      </c>
      <c r="AI440" s="115">
        <f t="shared" si="49"/>
        <v>0</v>
      </c>
      <c r="AJ440" s="108">
        <f t="shared" si="51"/>
        <v>0</v>
      </c>
      <c r="AK440" s="240">
        <f t="shared" si="52"/>
        <v>0</v>
      </c>
      <c r="AL440" s="212">
        <f t="shared" si="45"/>
        <v>0</v>
      </c>
      <c r="AM440" s="113" t="s">
        <v>407</v>
      </c>
      <c r="AN440" s="113">
        <v>0</v>
      </c>
      <c r="AO440" s="156">
        <v>0</v>
      </c>
      <c r="AP440" s="149" t="s">
        <v>511</v>
      </c>
      <c r="AQ440" s="150" t="s">
        <v>512</v>
      </c>
    </row>
    <row r="441" spans="1:43" ht="30.75" customHeight="1" x14ac:dyDescent="0.15">
      <c r="A441" s="158" t="s">
        <v>415</v>
      </c>
      <c r="B441" s="109" t="s">
        <v>519</v>
      </c>
      <c r="C441" s="109" t="s">
        <v>526</v>
      </c>
      <c r="D441" s="185" t="s">
        <v>420</v>
      </c>
      <c r="E441" s="109" t="s">
        <v>1614</v>
      </c>
      <c r="F441" s="109" t="s">
        <v>240</v>
      </c>
      <c r="G441" s="109"/>
      <c r="H441" s="109"/>
      <c r="I441" s="109"/>
      <c r="J441" s="109"/>
      <c r="K441" s="109"/>
      <c r="L441" s="109"/>
      <c r="M441" s="109" t="s">
        <v>402</v>
      </c>
      <c r="N441" s="109" t="s">
        <v>403</v>
      </c>
      <c r="O441" s="139" t="s">
        <v>404</v>
      </c>
      <c r="P441" s="109" t="s">
        <v>414</v>
      </c>
      <c r="Q441" s="153">
        <v>31</v>
      </c>
      <c r="R441" s="114"/>
      <c r="S441" s="109"/>
      <c r="T441" s="109"/>
      <c r="U441" s="109"/>
      <c r="V441" s="151"/>
      <c r="W441" s="107"/>
      <c r="X441" s="108"/>
      <c r="Y441" s="110">
        <f t="shared" si="50"/>
        <v>0</v>
      </c>
      <c r="Z441" s="108"/>
      <c r="AA441" s="108"/>
      <c r="AB441" s="146"/>
      <c r="AC441" s="147" t="s">
        <v>406</v>
      </c>
      <c r="AD441" s="112">
        <v>0</v>
      </c>
      <c r="AE441" s="113">
        <v>0</v>
      </c>
      <c r="AF441" s="111">
        <f t="shared" si="48"/>
        <v>0</v>
      </c>
      <c r="AG441" s="113">
        <v>0</v>
      </c>
      <c r="AH441" s="113">
        <v>0</v>
      </c>
      <c r="AI441" s="115">
        <f t="shared" si="49"/>
        <v>0</v>
      </c>
      <c r="AJ441" s="108">
        <f t="shared" si="51"/>
        <v>0</v>
      </c>
      <c r="AK441" s="240">
        <f t="shared" si="52"/>
        <v>0</v>
      </c>
      <c r="AL441" s="212">
        <f t="shared" si="45"/>
        <v>0</v>
      </c>
      <c r="AM441" s="113" t="s">
        <v>407</v>
      </c>
      <c r="AN441" s="113">
        <v>0</v>
      </c>
      <c r="AO441" s="156">
        <v>0</v>
      </c>
      <c r="AP441" s="149" t="s">
        <v>511</v>
      </c>
      <c r="AQ441" s="150" t="s">
        <v>512</v>
      </c>
    </row>
    <row r="442" spans="1:43" ht="30.75" customHeight="1" x14ac:dyDescent="0.15">
      <c r="A442" s="158" t="s">
        <v>415</v>
      </c>
      <c r="B442" s="109" t="s">
        <v>519</v>
      </c>
      <c r="C442" s="109" t="s">
        <v>526</v>
      </c>
      <c r="D442" s="185" t="s">
        <v>422</v>
      </c>
      <c r="E442" s="109" t="s">
        <v>1614</v>
      </c>
      <c r="F442" s="109" t="s">
        <v>240</v>
      </c>
      <c r="G442" s="109"/>
      <c r="H442" s="109"/>
      <c r="I442" s="109"/>
      <c r="J442" s="109"/>
      <c r="K442" s="109"/>
      <c r="L442" s="109"/>
      <c r="M442" s="109" t="s">
        <v>402</v>
      </c>
      <c r="N442" s="109" t="s">
        <v>403</v>
      </c>
      <c r="O442" s="139" t="s">
        <v>404</v>
      </c>
      <c r="P442" s="109" t="s">
        <v>414</v>
      </c>
      <c r="Q442" s="153">
        <v>31</v>
      </c>
      <c r="R442" s="114"/>
      <c r="S442" s="109"/>
      <c r="T442" s="109"/>
      <c r="U442" s="109"/>
      <c r="V442" s="151"/>
      <c r="W442" s="107"/>
      <c r="X442" s="108"/>
      <c r="Y442" s="110">
        <f t="shared" si="50"/>
        <v>0</v>
      </c>
      <c r="Z442" s="108"/>
      <c r="AA442" s="108"/>
      <c r="AB442" s="146"/>
      <c r="AC442" s="147" t="s">
        <v>406</v>
      </c>
      <c r="AD442" s="112">
        <v>0</v>
      </c>
      <c r="AE442" s="113">
        <v>0</v>
      </c>
      <c r="AF442" s="111">
        <f t="shared" si="48"/>
        <v>0</v>
      </c>
      <c r="AG442" s="113">
        <v>0</v>
      </c>
      <c r="AH442" s="113">
        <v>0</v>
      </c>
      <c r="AI442" s="115">
        <f t="shared" si="49"/>
        <v>0</v>
      </c>
      <c r="AJ442" s="108">
        <f t="shared" si="51"/>
        <v>0</v>
      </c>
      <c r="AK442" s="240">
        <f t="shared" si="52"/>
        <v>0</v>
      </c>
      <c r="AL442" s="212">
        <f t="shared" si="45"/>
        <v>0</v>
      </c>
      <c r="AM442" s="113" t="s">
        <v>407</v>
      </c>
      <c r="AN442" s="113">
        <v>0</v>
      </c>
      <c r="AO442" s="156">
        <v>0</v>
      </c>
      <c r="AP442" s="149" t="s">
        <v>511</v>
      </c>
      <c r="AQ442" s="150" t="s">
        <v>512</v>
      </c>
    </row>
    <row r="443" spans="1:43" ht="42.75" customHeight="1" x14ac:dyDescent="0.15">
      <c r="A443" s="158" t="s">
        <v>415</v>
      </c>
      <c r="B443" s="109" t="s">
        <v>519</v>
      </c>
      <c r="C443" s="109" t="s">
        <v>526</v>
      </c>
      <c r="D443" s="185" t="s">
        <v>424</v>
      </c>
      <c r="E443" s="109" t="s">
        <v>1614</v>
      </c>
      <c r="F443" s="109" t="s">
        <v>240</v>
      </c>
      <c r="G443" s="109"/>
      <c r="H443" s="109"/>
      <c r="I443" s="109"/>
      <c r="J443" s="109"/>
      <c r="K443" s="109"/>
      <c r="L443" s="109"/>
      <c r="M443" s="109" t="s">
        <v>402</v>
      </c>
      <c r="N443" s="109" t="s">
        <v>403</v>
      </c>
      <c r="O443" s="139" t="s">
        <v>404</v>
      </c>
      <c r="P443" s="109" t="s">
        <v>414</v>
      </c>
      <c r="Q443" s="153">
        <v>31</v>
      </c>
      <c r="R443" s="114"/>
      <c r="S443" s="109"/>
      <c r="T443" s="109"/>
      <c r="U443" s="109"/>
      <c r="V443" s="151"/>
      <c r="W443" s="107"/>
      <c r="X443" s="108"/>
      <c r="Y443" s="110">
        <f t="shared" si="50"/>
        <v>0</v>
      </c>
      <c r="Z443" s="108"/>
      <c r="AA443" s="108"/>
      <c r="AB443" s="146"/>
      <c r="AC443" s="147" t="s">
        <v>406</v>
      </c>
      <c r="AD443" s="112">
        <v>0</v>
      </c>
      <c r="AE443" s="113">
        <v>0</v>
      </c>
      <c r="AF443" s="111">
        <f t="shared" si="48"/>
        <v>0</v>
      </c>
      <c r="AG443" s="113">
        <v>0</v>
      </c>
      <c r="AH443" s="113">
        <v>0</v>
      </c>
      <c r="AI443" s="115">
        <f t="shared" si="49"/>
        <v>0</v>
      </c>
      <c r="AJ443" s="108">
        <f t="shared" si="51"/>
        <v>0</v>
      </c>
      <c r="AK443" s="240">
        <f t="shared" si="52"/>
        <v>0</v>
      </c>
      <c r="AL443" s="212">
        <f t="shared" si="45"/>
        <v>0</v>
      </c>
      <c r="AM443" s="113" t="s">
        <v>407</v>
      </c>
      <c r="AN443" s="113">
        <v>0</v>
      </c>
      <c r="AO443" s="156">
        <v>0</v>
      </c>
      <c r="AP443" s="149" t="s">
        <v>511</v>
      </c>
      <c r="AQ443" s="150" t="s">
        <v>512</v>
      </c>
    </row>
    <row r="444" spans="1:43" ht="30.75" customHeight="1" x14ac:dyDescent="0.15">
      <c r="A444" s="158" t="s">
        <v>415</v>
      </c>
      <c r="B444" s="109" t="s">
        <v>519</v>
      </c>
      <c r="C444" s="109" t="s">
        <v>526</v>
      </c>
      <c r="D444" s="185" t="s">
        <v>425</v>
      </c>
      <c r="E444" s="109" t="s">
        <v>1614</v>
      </c>
      <c r="F444" s="109" t="s">
        <v>240</v>
      </c>
      <c r="G444" s="109"/>
      <c r="H444" s="109"/>
      <c r="I444" s="109"/>
      <c r="J444" s="109"/>
      <c r="K444" s="109"/>
      <c r="L444" s="109"/>
      <c r="M444" s="109" t="s">
        <v>402</v>
      </c>
      <c r="N444" s="109" t="s">
        <v>403</v>
      </c>
      <c r="O444" s="139" t="s">
        <v>404</v>
      </c>
      <c r="P444" s="109" t="s">
        <v>414</v>
      </c>
      <c r="Q444" s="153">
        <v>31</v>
      </c>
      <c r="R444" s="114"/>
      <c r="S444" s="109"/>
      <c r="T444" s="109"/>
      <c r="U444" s="109"/>
      <c r="V444" s="151"/>
      <c r="W444" s="107"/>
      <c r="X444" s="108"/>
      <c r="Y444" s="110">
        <f t="shared" si="50"/>
        <v>0</v>
      </c>
      <c r="Z444" s="108"/>
      <c r="AA444" s="108"/>
      <c r="AB444" s="146"/>
      <c r="AC444" s="147" t="s">
        <v>406</v>
      </c>
      <c r="AD444" s="112">
        <v>0</v>
      </c>
      <c r="AE444" s="113">
        <v>0</v>
      </c>
      <c r="AF444" s="111">
        <f t="shared" si="48"/>
        <v>0</v>
      </c>
      <c r="AG444" s="113">
        <v>0</v>
      </c>
      <c r="AH444" s="113">
        <v>0</v>
      </c>
      <c r="AI444" s="115">
        <f t="shared" si="49"/>
        <v>0</v>
      </c>
      <c r="AJ444" s="108">
        <f t="shared" si="51"/>
        <v>0</v>
      </c>
      <c r="AK444" s="240">
        <f t="shared" si="52"/>
        <v>0</v>
      </c>
      <c r="AL444" s="212">
        <f t="shared" si="45"/>
        <v>0</v>
      </c>
      <c r="AM444" s="113" t="s">
        <v>407</v>
      </c>
      <c r="AN444" s="113">
        <v>0</v>
      </c>
      <c r="AO444" s="156">
        <v>0</v>
      </c>
      <c r="AP444" s="149" t="s">
        <v>511</v>
      </c>
      <c r="AQ444" s="150" t="s">
        <v>512</v>
      </c>
    </row>
    <row r="445" spans="1:43" ht="30.75" customHeight="1" x14ac:dyDescent="0.15">
      <c r="A445" s="158" t="s">
        <v>415</v>
      </c>
      <c r="B445" s="109" t="s">
        <v>519</v>
      </c>
      <c r="C445" s="109" t="s">
        <v>526</v>
      </c>
      <c r="D445" s="185" t="s">
        <v>426</v>
      </c>
      <c r="E445" s="109" t="s">
        <v>1614</v>
      </c>
      <c r="F445" s="109" t="s">
        <v>240</v>
      </c>
      <c r="G445" s="109"/>
      <c r="H445" s="109"/>
      <c r="I445" s="109"/>
      <c r="J445" s="109"/>
      <c r="K445" s="109"/>
      <c r="L445" s="109"/>
      <c r="M445" s="109" t="s">
        <v>402</v>
      </c>
      <c r="N445" s="109" t="s">
        <v>403</v>
      </c>
      <c r="O445" s="139" t="s">
        <v>404</v>
      </c>
      <c r="P445" s="109" t="s">
        <v>414</v>
      </c>
      <c r="Q445" s="153">
        <v>31</v>
      </c>
      <c r="R445" s="114"/>
      <c r="S445" s="109"/>
      <c r="T445" s="109"/>
      <c r="U445" s="109"/>
      <c r="V445" s="151"/>
      <c r="W445" s="107"/>
      <c r="X445" s="108"/>
      <c r="Y445" s="110">
        <f t="shared" si="50"/>
        <v>0</v>
      </c>
      <c r="Z445" s="108"/>
      <c r="AA445" s="108"/>
      <c r="AB445" s="146"/>
      <c r="AC445" s="147" t="s">
        <v>406</v>
      </c>
      <c r="AD445" s="112">
        <v>0</v>
      </c>
      <c r="AE445" s="113">
        <v>0</v>
      </c>
      <c r="AF445" s="111">
        <f t="shared" si="48"/>
        <v>0</v>
      </c>
      <c r="AG445" s="113">
        <v>0</v>
      </c>
      <c r="AH445" s="113">
        <v>0</v>
      </c>
      <c r="AI445" s="115">
        <f t="shared" si="49"/>
        <v>0</v>
      </c>
      <c r="AJ445" s="108">
        <f t="shared" si="51"/>
        <v>0</v>
      </c>
      <c r="AK445" s="240">
        <f t="shared" si="52"/>
        <v>0</v>
      </c>
      <c r="AL445" s="212">
        <f t="shared" si="45"/>
        <v>0</v>
      </c>
      <c r="AM445" s="113" t="s">
        <v>407</v>
      </c>
      <c r="AN445" s="113">
        <v>0</v>
      </c>
      <c r="AO445" s="156">
        <v>0</v>
      </c>
      <c r="AP445" s="149" t="s">
        <v>511</v>
      </c>
      <c r="AQ445" s="150" t="s">
        <v>512</v>
      </c>
    </row>
    <row r="446" spans="1:43" ht="30.75" customHeight="1" x14ac:dyDescent="0.15">
      <c r="A446" s="158" t="s">
        <v>415</v>
      </c>
      <c r="B446" s="109" t="s">
        <v>519</v>
      </c>
      <c r="C446" s="109" t="s">
        <v>526</v>
      </c>
      <c r="D446" s="185" t="s">
        <v>427</v>
      </c>
      <c r="E446" s="109" t="s">
        <v>1614</v>
      </c>
      <c r="F446" s="109" t="s">
        <v>240</v>
      </c>
      <c r="G446" s="109"/>
      <c r="H446" s="109"/>
      <c r="I446" s="109"/>
      <c r="J446" s="109"/>
      <c r="K446" s="109"/>
      <c r="L446" s="109"/>
      <c r="M446" s="109" t="s">
        <v>402</v>
      </c>
      <c r="N446" s="109" t="s">
        <v>403</v>
      </c>
      <c r="O446" s="139" t="s">
        <v>404</v>
      </c>
      <c r="P446" s="109" t="s">
        <v>414</v>
      </c>
      <c r="Q446" s="153">
        <v>31</v>
      </c>
      <c r="R446" s="114"/>
      <c r="S446" s="109"/>
      <c r="T446" s="109"/>
      <c r="U446" s="109"/>
      <c r="V446" s="151"/>
      <c r="W446" s="107"/>
      <c r="X446" s="108"/>
      <c r="Y446" s="110">
        <f t="shared" si="50"/>
        <v>0</v>
      </c>
      <c r="Z446" s="108"/>
      <c r="AA446" s="108"/>
      <c r="AB446" s="146"/>
      <c r="AC446" s="147" t="s">
        <v>406</v>
      </c>
      <c r="AD446" s="112">
        <v>0</v>
      </c>
      <c r="AE446" s="113">
        <v>0</v>
      </c>
      <c r="AF446" s="111">
        <f t="shared" si="48"/>
        <v>0</v>
      </c>
      <c r="AG446" s="113">
        <v>0</v>
      </c>
      <c r="AH446" s="113">
        <v>0</v>
      </c>
      <c r="AI446" s="115">
        <f t="shared" si="49"/>
        <v>0</v>
      </c>
      <c r="AJ446" s="108">
        <f t="shared" si="51"/>
        <v>0</v>
      </c>
      <c r="AK446" s="240">
        <f t="shared" si="52"/>
        <v>0</v>
      </c>
      <c r="AL446" s="212">
        <f t="shared" si="45"/>
        <v>0</v>
      </c>
      <c r="AM446" s="113" t="s">
        <v>407</v>
      </c>
      <c r="AN446" s="113">
        <v>0</v>
      </c>
      <c r="AO446" s="156">
        <v>0</v>
      </c>
      <c r="AP446" s="149" t="s">
        <v>511</v>
      </c>
      <c r="AQ446" s="150" t="s">
        <v>512</v>
      </c>
    </row>
    <row r="447" spans="1:43" ht="30.75" customHeight="1" x14ac:dyDescent="0.15">
      <c r="A447" s="158" t="s">
        <v>415</v>
      </c>
      <c r="B447" s="109" t="s">
        <v>519</v>
      </c>
      <c r="C447" s="109" t="s">
        <v>526</v>
      </c>
      <c r="D447" s="185" t="s">
        <v>428</v>
      </c>
      <c r="E447" s="109" t="s">
        <v>1614</v>
      </c>
      <c r="F447" s="109" t="s">
        <v>240</v>
      </c>
      <c r="G447" s="109"/>
      <c r="H447" s="109"/>
      <c r="I447" s="109"/>
      <c r="J447" s="109"/>
      <c r="K447" s="109"/>
      <c r="L447" s="109"/>
      <c r="M447" s="109" t="s">
        <v>402</v>
      </c>
      <c r="N447" s="109" t="s">
        <v>403</v>
      </c>
      <c r="O447" s="139" t="s">
        <v>404</v>
      </c>
      <c r="P447" s="109" t="s">
        <v>414</v>
      </c>
      <c r="Q447" s="153">
        <v>31</v>
      </c>
      <c r="R447" s="114"/>
      <c r="S447" s="109"/>
      <c r="T447" s="109"/>
      <c r="U447" s="109"/>
      <c r="V447" s="151"/>
      <c r="W447" s="107"/>
      <c r="X447" s="108"/>
      <c r="Y447" s="110">
        <f t="shared" si="50"/>
        <v>0</v>
      </c>
      <c r="Z447" s="108"/>
      <c r="AA447" s="108"/>
      <c r="AB447" s="146"/>
      <c r="AC447" s="147" t="s">
        <v>406</v>
      </c>
      <c r="AD447" s="112">
        <v>0</v>
      </c>
      <c r="AE447" s="113">
        <v>0</v>
      </c>
      <c r="AF447" s="111">
        <f t="shared" si="48"/>
        <v>0</v>
      </c>
      <c r="AG447" s="113">
        <v>0</v>
      </c>
      <c r="AH447" s="113">
        <v>0</v>
      </c>
      <c r="AI447" s="115">
        <f t="shared" si="49"/>
        <v>0</v>
      </c>
      <c r="AJ447" s="108">
        <f t="shared" si="51"/>
        <v>0</v>
      </c>
      <c r="AK447" s="240">
        <f t="shared" si="52"/>
        <v>0</v>
      </c>
      <c r="AL447" s="212">
        <f t="shared" si="45"/>
        <v>0</v>
      </c>
      <c r="AM447" s="113" t="s">
        <v>407</v>
      </c>
      <c r="AN447" s="113">
        <v>0</v>
      </c>
      <c r="AO447" s="156">
        <v>0</v>
      </c>
      <c r="AP447" s="149" t="s">
        <v>511</v>
      </c>
      <c r="AQ447" s="150" t="s">
        <v>512</v>
      </c>
    </row>
    <row r="448" spans="1:43" ht="30.75" customHeight="1" x14ac:dyDescent="0.15">
      <c r="A448" s="158" t="s">
        <v>415</v>
      </c>
      <c r="B448" s="109" t="s">
        <v>519</v>
      </c>
      <c r="C448" s="109" t="s">
        <v>526</v>
      </c>
      <c r="D448" s="185" t="s">
        <v>429</v>
      </c>
      <c r="E448" s="109" t="s">
        <v>1614</v>
      </c>
      <c r="F448" s="109" t="s">
        <v>240</v>
      </c>
      <c r="G448" s="109"/>
      <c r="H448" s="109"/>
      <c r="I448" s="109"/>
      <c r="J448" s="109"/>
      <c r="K448" s="109"/>
      <c r="L448" s="109"/>
      <c r="M448" s="109" t="s">
        <v>402</v>
      </c>
      <c r="N448" s="109" t="s">
        <v>403</v>
      </c>
      <c r="O448" s="139" t="s">
        <v>404</v>
      </c>
      <c r="P448" s="109" t="s">
        <v>414</v>
      </c>
      <c r="Q448" s="153">
        <v>31</v>
      </c>
      <c r="R448" s="114"/>
      <c r="S448" s="109"/>
      <c r="T448" s="109"/>
      <c r="U448" s="109"/>
      <c r="V448" s="151"/>
      <c r="W448" s="107"/>
      <c r="X448" s="108"/>
      <c r="Y448" s="110">
        <f t="shared" si="50"/>
        <v>0</v>
      </c>
      <c r="Z448" s="108"/>
      <c r="AA448" s="108"/>
      <c r="AB448" s="146"/>
      <c r="AC448" s="147" t="s">
        <v>406</v>
      </c>
      <c r="AD448" s="112">
        <v>0</v>
      </c>
      <c r="AE448" s="113">
        <v>0</v>
      </c>
      <c r="AF448" s="111">
        <f t="shared" si="48"/>
        <v>0</v>
      </c>
      <c r="AG448" s="113">
        <v>0</v>
      </c>
      <c r="AH448" s="113">
        <v>0</v>
      </c>
      <c r="AI448" s="115">
        <f t="shared" si="49"/>
        <v>0</v>
      </c>
      <c r="AJ448" s="108">
        <f t="shared" si="51"/>
        <v>0</v>
      </c>
      <c r="AK448" s="240">
        <f t="shared" si="52"/>
        <v>0</v>
      </c>
      <c r="AL448" s="212">
        <f t="shared" si="45"/>
        <v>0</v>
      </c>
      <c r="AM448" s="113" t="s">
        <v>407</v>
      </c>
      <c r="AN448" s="113">
        <v>0</v>
      </c>
      <c r="AO448" s="156">
        <v>0</v>
      </c>
      <c r="AP448" s="149" t="s">
        <v>511</v>
      </c>
      <c r="AQ448" s="150" t="s">
        <v>512</v>
      </c>
    </row>
    <row r="449" spans="1:43" ht="30.75" customHeight="1" x14ac:dyDescent="0.15">
      <c r="A449" s="158" t="s">
        <v>415</v>
      </c>
      <c r="B449" s="109" t="s">
        <v>519</v>
      </c>
      <c r="C449" s="109" t="s">
        <v>526</v>
      </c>
      <c r="D449" s="185" t="s">
        <v>430</v>
      </c>
      <c r="E449" s="109" t="s">
        <v>1614</v>
      </c>
      <c r="F449" s="109" t="s">
        <v>240</v>
      </c>
      <c r="G449" s="109"/>
      <c r="H449" s="109"/>
      <c r="I449" s="109"/>
      <c r="J449" s="109"/>
      <c r="K449" s="109"/>
      <c r="L449" s="109"/>
      <c r="M449" s="109" t="s">
        <v>402</v>
      </c>
      <c r="N449" s="109" t="s">
        <v>403</v>
      </c>
      <c r="O449" s="139" t="s">
        <v>404</v>
      </c>
      <c r="P449" s="109" t="s">
        <v>414</v>
      </c>
      <c r="Q449" s="153">
        <v>31</v>
      </c>
      <c r="R449" s="114"/>
      <c r="S449" s="109"/>
      <c r="T449" s="109"/>
      <c r="U449" s="109"/>
      <c r="V449" s="151"/>
      <c r="W449" s="107"/>
      <c r="X449" s="108"/>
      <c r="Y449" s="110">
        <f t="shared" si="50"/>
        <v>0</v>
      </c>
      <c r="Z449" s="108"/>
      <c r="AA449" s="108"/>
      <c r="AB449" s="146"/>
      <c r="AC449" s="147" t="s">
        <v>406</v>
      </c>
      <c r="AD449" s="112">
        <v>0</v>
      </c>
      <c r="AE449" s="113">
        <v>0</v>
      </c>
      <c r="AF449" s="111">
        <f t="shared" si="48"/>
        <v>0</v>
      </c>
      <c r="AG449" s="113">
        <v>0</v>
      </c>
      <c r="AH449" s="113">
        <v>0</v>
      </c>
      <c r="AI449" s="115">
        <f t="shared" si="49"/>
        <v>0</v>
      </c>
      <c r="AJ449" s="108">
        <f t="shared" si="51"/>
        <v>0</v>
      </c>
      <c r="AK449" s="240">
        <f t="shared" si="52"/>
        <v>0</v>
      </c>
      <c r="AL449" s="212">
        <f t="shared" si="45"/>
        <v>0</v>
      </c>
      <c r="AM449" s="113" t="s">
        <v>407</v>
      </c>
      <c r="AN449" s="113">
        <v>0</v>
      </c>
      <c r="AO449" s="156">
        <v>0</v>
      </c>
      <c r="AP449" s="149" t="s">
        <v>511</v>
      </c>
      <c r="AQ449" s="150" t="s">
        <v>512</v>
      </c>
    </row>
    <row r="450" spans="1:43" ht="30.75" customHeight="1" x14ac:dyDescent="0.15">
      <c r="A450" s="158" t="s">
        <v>415</v>
      </c>
      <c r="B450" s="109" t="s">
        <v>519</v>
      </c>
      <c r="C450" s="109" t="s">
        <v>526</v>
      </c>
      <c r="D450" s="185" t="s">
        <v>431</v>
      </c>
      <c r="E450" s="109" t="s">
        <v>1614</v>
      </c>
      <c r="F450" s="109" t="s">
        <v>240</v>
      </c>
      <c r="G450" s="109"/>
      <c r="H450" s="109"/>
      <c r="I450" s="109"/>
      <c r="J450" s="109"/>
      <c r="K450" s="109"/>
      <c r="L450" s="109"/>
      <c r="M450" s="109" t="s">
        <v>402</v>
      </c>
      <c r="N450" s="109" t="s">
        <v>403</v>
      </c>
      <c r="O450" s="139" t="s">
        <v>404</v>
      </c>
      <c r="P450" s="109" t="s">
        <v>414</v>
      </c>
      <c r="Q450" s="153">
        <v>31</v>
      </c>
      <c r="R450" s="114"/>
      <c r="S450" s="109"/>
      <c r="T450" s="109"/>
      <c r="U450" s="109"/>
      <c r="V450" s="151"/>
      <c r="W450" s="107"/>
      <c r="X450" s="108"/>
      <c r="Y450" s="110">
        <f t="shared" si="50"/>
        <v>0</v>
      </c>
      <c r="Z450" s="108"/>
      <c r="AA450" s="108"/>
      <c r="AB450" s="146"/>
      <c r="AC450" s="147" t="s">
        <v>406</v>
      </c>
      <c r="AD450" s="112">
        <v>0</v>
      </c>
      <c r="AE450" s="113">
        <v>0</v>
      </c>
      <c r="AF450" s="111">
        <f t="shared" si="48"/>
        <v>0</v>
      </c>
      <c r="AG450" s="113">
        <v>0</v>
      </c>
      <c r="AH450" s="113">
        <v>0</v>
      </c>
      <c r="AI450" s="115">
        <f t="shared" si="49"/>
        <v>0</v>
      </c>
      <c r="AJ450" s="108">
        <f t="shared" si="51"/>
        <v>0</v>
      </c>
      <c r="AK450" s="240">
        <f t="shared" si="52"/>
        <v>0</v>
      </c>
      <c r="AL450" s="212">
        <f t="shared" si="45"/>
        <v>0</v>
      </c>
      <c r="AM450" s="113" t="s">
        <v>407</v>
      </c>
      <c r="AN450" s="113">
        <v>0</v>
      </c>
      <c r="AO450" s="156">
        <v>0</v>
      </c>
      <c r="AP450" s="149" t="s">
        <v>511</v>
      </c>
      <c r="AQ450" s="150" t="s">
        <v>512</v>
      </c>
    </row>
    <row r="451" spans="1:43" ht="30.75" customHeight="1" x14ac:dyDescent="0.15">
      <c r="A451" s="158" t="s">
        <v>415</v>
      </c>
      <c r="B451" s="109" t="s">
        <v>519</v>
      </c>
      <c r="C451" s="109" t="s">
        <v>526</v>
      </c>
      <c r="D451" s="185" t="s">
        <v>432</v>
      </c>
      <c r="E451" s="109" t="s">
        <v>1614</v>
      </c>
      <c r="F451" s="109" t="s">
        <v>240</v>
      </c>
      <c r="G451" s="109"/>
      <c r="H451" s="109"/>
      <c r="I451" s="109"/>
      <c r="J451" s="109"/>
      <c r="K451" s="109"/>
      <c r="L451" s="109"/>
      <c r="M451" s="109" t="s">
        <v>402</v>
      </c>
      <c r="N451" s="109" t="s">
        <v>403</v>
      </c>
      <c r="O451" s="139" t="s">
        <v>404</v>
      </c>
      <c r="P451" s="109" t="s">
        <v>414</v>
      </c>
      <c r="Q451" s="153">
        <v>31</v>
      </c>
      <c r="R451" s="114"/>
      <c r="S451" s="109"/>
      <c r="T451" s="109"/>
      <c r="U451" s="109"/>
      <c r="V451" s="151"/>
      <c r="W451" s="107"/>
      <c r="X451" s="108"/>
      <c r="Y451" s="110">
        <f t="shared" si="50"/>
        <v>0</v>
      </c>
      <c r="Z451" s="108"/>
      <c r="AA451" s="108"/>
      <c r="AB451" s="146"/>
      <c r="AC451" s="147" t="s">
        <v>406</v>
      </c>
      <c r="AD451" s="112">
        <v>0</v>
      </c>
      <c r="AE451" s="113">
        <v>0</v>
      </c>
      <c r="AF451" s="111">
        <f t="shared" si="48"/>
        <v>0</v>
      </c>
      <c r="AG451" s="113">
        <v>0</v>
      </c>
      <c r="AH451" s="113">
        <v>0</v>
      </c>
      <c r="AI451" s="115">
        <f t="shared" si="49"/>
        <v>0</v>
      </c>
      <c r="AJ451" s="108">
        <f t="shared" si="51"/>
        <v>0</v>
      </c>
      <c r="AK451" s="240">
        <f t="shared" si="52"/>
        <v>0</v>
      </c>
      <c r="AL451" s="212">
        <f t="shared" si="45"/>
        <v>0</v>
      </c>
      <c r="AM451" s="113" t="s">
        <v>407</v>
      </c>
      <c r="AN451" s="113">
        <v>0</v>
      </c>
      <c r="AO451" s="156">
        <v>0</v>
      </c>
      <c r="AP451" s="149" t="s">
        <v>511</v>
      </c>
      <c r="AQ451" s="150" t="s">
        <v>512</v>
      </c>
    </row>
    <row r="452" spans="1:43" ht="30.75" customHeight="1" x14ac:dyDescent="0.15">
      <c r="A452" s="158" t="s">
        <v>415</v>
      </c>
      <c r="B452" s="109" t="s">
        <v>519</v>
      </c>
      <c r="C452" s="109" t="s">
        <v>526</v>
      </c>
      <c r="D452" s="185" t="s">
        <v>433</v>
      </c>
      <c r="E452" s="109" t="s">
        <v>1614</v>
      </c>
      <c r="F452" s="109" t="s">
        <v>240</v>
      </c>
      <c r="G452" s="109"/>
      <c r="H452" s="109"/>
      <c r="I452" s="109"/>
      <c r="J452" s="109"/>
      <c r="K452" s="109"/>
      <c r="L452" s="109"/>
      <c r="M452" s="109" t="s">
        <v>402</v>
      </c>
      <c r="N452" s="109" t="s">
        <v>403</v>
      </c>
      <c r="O452" s="139" t="s">
        <v>404</v>
      </c>
      <c r="P452" s="109" t="s">
        <v>414</v>
      </c>
      <c r="Q452" s="153">
        <v>31</v>
      </c>
      <c r="R452" s="114"/>
      <c r="S452" s="109"/>
      <c r="T452" s="109"/>
      <c r="U452" s="109"/>
      <c r="V452" s="151"/>
      <c r="W452" s="107"/>
      <c r="X452" s="108"/>
      <c r="Y452" s="110">
        <f t="shared" si="50"/>
        <v>0</v>
      </c>
      <c r="Z452" s="108"/>
      <c r="AA452" s="108"/>
      <c r="AB452" s="146"/>
      <c r="AC452" s="147" t="s">
        <v>406</v>
      </c>
      <c r="AD452" s="112">
        <v>0</v>
      </c>
      <c r="AE452" s="113">
        <v>0</v>
      </c>
      <c r="AF452" s="111">
        <f t="shared" si="48"/>
        <v>0</v>
      </c>
      <c r="AG452" s="113">
        <v>0</v>
      </c>
      <c r="AH452" s="113">
        <v>0</v>
      </c>
      <c r="AI452" s="115">
        <f t="shared" si="49"/>
        <v>0</v>
      </c>
      <c r="AJ452" s="108">
        <f t="shared" si="51"/>
        <v>0</v>
      </c>
      <c r="AK452" s="240">
        <f t="shared" si="52"/>
        <v>0</v>
      </c>
      <c r="AL452" s="212">
        <f t="shared" si="45"/>
        <v>0</v>
      </c>
      <c r="AM452" s="113" t="s">
        <v>407</v>
      </c>
      <c r="AN452" s="113">
        <v>0</v>
      </c>
      <c r="AO452" s="156">
        <v>0</v>
      </c>
      <c r="AP452" s="149" t="s">
        <v>511</v>
      </c>
      <c r="AQ452" s="150" t="s">
        <v>512</v>
      </c>
    </row>
    <row r="453" spans="1:43" ht="30.75" customHeight="1" x14ac:dyDescent="0.15">
      <c r="A453" s="158" t="s">
        <v>415</v>
      </c>
      <c r="B453" s="109" t="s">
        <v>519</v>
      </c>
      <c r="C453" s="109" t="s">
        <v>526</v>
      </c>
      <c r="D453" s="185" t="s">
        <v>434</v>
      </c>
      <c r="E453" s="109" t="s">
        <v>1614</v>
      </c>
      <c r="F453" s="109" t="s">
        <v>240</v>
      </c>
      <c r="G453" s="109"/>
      <c r="H453" s="109"/>
      <c r="I453" s="109"/>
      <c r="J453" s="109"/>
      <c r="K453" s="109"/>
      <c r="L453" s="109"/>
      <c r="M453" s="109" t="s">
        <v>402</v>
      </c>
      <c r="N453" s="109" t="s">
        <v>403</v>
      </c>
      <c r="O453" s="139" t="s">
        <v>404</v>
      </c>
      <c r="P453" s="109" t="s">
        <v>414</v>
      </c>
      <c r="Q453" s="153">
        <v>31</v>
      </c>
      <c r="R453" s="114"/>
      <c r="S453" s="109"/>
      <c r="T453" s="109"/>
      <c r="U453" s="109"/>
      <c r="V453" s="151"/>
      <c r="W453" s="107"/>
      <c r="X453" s="108"/>
      <c r="Y453" s="110">
        <f t="shared" si="50"/>
        <v>0</v>
      </c>
      <c r="Z453" s="108"/>
      <c r="AA453" s="108"/>
      <c r="AB453" s="146"/>
      <c r="AC453" s="147" t="s">
        <v>406</v>
      </c>
      <c r="AD453" s="112">
        <v>0</v>
      </c>
      <c r="AE453" s="113">
        <v>0</v>
      </c>
      <c r="AF453" s="111">
        <f t="shared" si="48"/>
        <v>0</v>
      </c>
      <c r="AG453" s="113">
        <v>0</v>
      </c>
      <c r="AH453" s="113">
        <v>0</v>
      </c>
      <c r="AI453" s="115">
        <f t="shared" si="49"/>
        <v>0</v>
      </c>
      <c r="AJ453" s="108">
        <f t="shared" si="51"/>
        <v>0</v>
      </c>
      <c r="AK453" s="240">
        <f t="shared" si="52"/>
        <v>0</v>
      </c>
      <c r="AL453" s="212">
        <f t="shared" si="45"/>
        <v>0</v>
      </c>
      <c r="AM453" s="113" t="s">
        <v>407</v>
      </c>
      <c r="AN453" s="113">
        <v>0</v>
      </c>
      <c r="AO453" s="156">
        <v>0</v>
      </c>
      <c r="AP453" s="149" t="s">
        <v>511</v>
      </c>
      <c r="AQ453" s="150" t="s">
        <v>512</v>
      </c>
    </row>
    <row r="454" spans="1:43" ht="30.75" customHeight="1" x14ac:dyDescent="0.15">
      <c r="A454" s="158" t="s">
        <v>415</v>
      </c>
      <c r="B454" s="109" t="s">
        <v>519</v>
      </c>
      <c r="C454" s="109" t="s">
        <v>526</v>
      </c>
      <c r="D454" s="185" t="s">
        <v>435</v>
      </c>
      <c r="E454" s="109" t="s">
        <v>1614</v>
      </c>
      <c r="F454" s="109" t="s">
        <v>240</v>
      </c>
      <c r="G454" s="109"/>
      <c r="H454" s="109"/>
      <c r="I454" s="109"/>
      <c r="J454" s="109"/>
      <c r="K454" s="109"/>
      <c r="L454" s="109"/>
      <c r="M454" s="109" t="s">
        <v>402</v>
      </c>
      <c r="N454" s="109" t="s">
        <v>403</v>
      </c>
      <c r="O454" s="139" t="s">
        <v>404</v>
      </c>
      <c r="P454" s="109" t="s">
        <v>414</v>
      </c>
      <c r="Q454" s="153">
        <v>31</v>
      </c>
      <c r="R454" s="114"/>
      <c r="S454" s="109"/>
      <c r="T454" s="109"/>
      <c r="U454" s="109"/>
      <c r="V454" s="151"/>
      <c r="W454" s="107"/>
      <c r="X454" s="108"/>
      <c r="Y454" s="110">
        <f t="shared" si="50"/>
        <v>0</v>
      </c>
      <c r="Z454" s="108"/>
      <c r="AA454" s="108"/>
      <c r="AB454" s="146"/>
      <c r="AC454" s="147" t="s">
        <v>406</v>
      </c>
      <c r="AD454" s="112">
        <v>0</v>
      </c>
      <c r="AE454" s="113">
        <v>0</v>
      </c>
      <c r="AF454" s="111">
        <f t="shared" si="48"/>
        <v>0</v>
      </c>
      <c r="AG454" s="113">
        <v>0</v>
      </c>
      <c r="AH454" s="113">
        <v>0</v>
      </c>
      <c r="AI454" s="115">
        <f t="shared" si="49"/>
        <v>0</v>
      </c>
      <c r="AJ454" s="108">
        <f t="shared" si="51"/>
        <v>0</v>
      </c>
      <c r="AK454" s="240">
        <f t="shared" si="52"/>
        <v>0</v>
      </c>
      <c r="AL454" s="212">
        <f t="shared" si="45"/>
        <v>0</v>
      </c>
      <c r="AM454" s="113" t="s">
        <v>407</v>
      </c>
      <c r="AN454" s="113">
        <v>0</v>
      </c>
      <c r="AO454" s="156">
        <v>0</v>
      </c>
      <c r="AP454" s="149" t="s">
        <v>511</v>
      </c>
      <c r="AQ454" s="150" t="s">
        <v>512</v>
      </c>
    </row>
    <row r="455" spans="1:43" ht="30.75" customHeight="1" x14ac:dyDescent="0.15">
      <c r="A455" s="158" t="s">
        <v>415</v>
      </c>
      <c r="B455" s="109" t="s">
        <v>519</v>
      </c>
      <c r="C455" s="109" t="s">
        <v>526</v>
      </c>
      <c r="D455" s="185" t="s">
        <v>436</v>
      </c>
      <c r="E455" s="109" t="s">
        <v>1614</v>
      </c>
      <c r="F455" s="109" t="s">
        <v>240</v>
      </c>
      <c r="G455" s="109"/>
      <c r="H455" s="109"/>
      <c r="I455" s="109"/>
      <c r="J455" s="109"/>
      <c r="K455" s="109"/>
      <c r="L455" s="109"/>
      <c r="M455" s="109" t="s">
        <v>402</v>
      </c>
      <c r="N455" s="109" t="s">
        <v>403</v>
      </c>
      <c r="O455" s="139" t="s">
        <v>404</v>
      </c>
      <c r="P455" s="109" t="s">
        <v>414</v>
      </c>
      <c r="Q455" s="153">
        <v>31</v>
      </c>
      <c r="R455" s="114"/>
      <c r="S455" s="109"/>
      <c r="T455" s="109"/>
      <c r="U455" s="109"/>
      <c r="V455" s="151"/>
      <c r="W455" s="107"/>
      <c r="X455" s="108"/>
      <c r="Y455" s="110">
        <f t="shared" si="50"/>
        <v>0</v>
      </c>
      <c r="Z455" s="108"/>
      <c r="AA455" s="108"/>
      <c r="AB455" s="146"/>
      <c r="AC455" s="147" t="s">
        <v>406</v>
      </c>
      <c r="AD455" s="112">
        <v>0</v>
      </c>
      <c r="AE455" s="113">
        <v>0</v>
      </c>
      <c r="AF455" s="111">
        <f t="shared" si="48"/>
        <v>0</v>
      </c>
      <c r="AG455" s="113">
        <v>0</v>
      </c>
      <c r="AH455" s="113">
        <v>0</v>
      </c>
      <c r="AI455" s="115">
        <f t="shared" si="49"/>
        <v>0</v>
      </c>
      <c r="AJ455" s="108">
        <f t="shared" si="51"/>
        <v>0</v>
      </c>
      <c r="AK455" s="240">
        <f t="shared" si="52"/>
        <v>0</v>
      </c>
      <c r="AL455" s="212">
        <f t="shared" si="45"/>
        <v>0</v>
      </c>
      <c r="AM455" s="113" t="s">
        <v>407</v>
      </c>
      <c r="AN455" s="113">
        <v>0</v>
      </c>
      <c r="AO455" s="156">
        <v>0</v>
      </c>
      <c r="AP455" s="149" t="s">
        <v>511</v>
      </c>
      <c r="AQ455" s="150" t="s">
        <v>512</v>
      </c>
    </row>
    <row r="456" spans="1:43" ht="30.75" customHeight="1" x14ac:dyDescent="0.15">
      <c r="A456" s="158" t="s">
        <v>415</v>
      </c>
      <c r="B456" s="109" t="s">
        <v>519</v>
      </c>
      <c r="C456" s="109" t="s">
        <v>526</v>
      </c>
      <c r="D456" s="185" t="s">
        <v>437</v>
      </c>
      <c r="E456" s="109" t="s">
        <v>1614</v>
      </c>
      <c r="F456" s="109" t="s">
        <v>240</v>
      </c>
      <c r="G456" s="109"/>
      <c r="H456" s="109"/>
      <c r="I456" s="109"/>
      <c r="J456" s="109"/>
      <c r="K456" s="109"/>
      <c r="L456" s="109"/>
      <c r="M456" s="109" t="s">
        <v>402</v>
      </c>
      <c r="N456" s="109" t="s">
        <v>403</v>
      </c>
      <c r="O456" s="139" t="s">
        <v>404</v>
      </c>
      <c r="P456" s="109" t="s">
        <v>414</v>
      </c>
      <c r="Q456" s="153">
        <v>31</v>
      </c>
      <c r="R456" s="114"/>
      <c r="S456" s="109"/>
      <c r="T456" s="109"/>
      <c r="U456" s="109"/>
      <c r="V456" s="151"/>
      <c r="W456" s="107"/>
      <c r="X456" s="108"/>
      <c r="Y456" s="110">
        <f t="shared" si="50"/>
        <v>0</v>
      </c>
      <c r="Z456" s="108"/>
      <c r="AA456" s="108"/>
      <c r="AB456" s="146"/>
      <c r="AC456" s="147" t="s">
        <v>406</v>
      </c>
      <c r="AD456" s="112">
        <v>0</v>
      </c>
      <c r="AE456" s="113">
        <v>0</v>
      </c>
      <c r="AF456" s="111">
        <f t="shared" si="48"/>
        <v>0</v>
      </c>
      <c r="AG456" s="113">
        <v>0</v>
      </c>
      <c r="AH456" s="113">
        <v>0</v>
      </c>
      <c r="AI456" s="115">
        <f t="shared" si="49"/>
        <v>0</v>
      </c>
      <c r="AJ456" s="108">
        <f t="shared" si="51"/>
        <v>0</v>
      </c>
      <c r="AK456" s="240">
        <f t="shared" si="52"/>
        <v>0</v>
      </c>
      <c r="AL456" s="212">
        <f t="shared" si="45"/>
        <v>0</v>
      </c>
      <c r="AM456" s="113" t="s">
        <v>407</v>
      </c>
      <c r="AN456" s="113">
        <v>0</v>
      </c>
      <c r="AO456" s="156">
        <v>0</v>
      </c>
      <c r="AP456" s="149" t="s">
        <v>511</v>
      </c>
      <c r="AQ456" s="150" t="s">
        <v>512</v>
      </c>
    </row>
    <row r="457" spans="1:43" ht="30.75" customHeight="1" x14ac:dyDescent="0.15">
      <c r="A457" s="158" t="s">
        <v>415</v>
      </c>
      <c r="B457" s="109" t="s">
        <v>519</v>
      </c>
      <c r="C457" s="109" t="s">
        <v>526</v>
      </c>
      <c r="D457" s="185" t="s">
        <v>438</v>
      </c>
      <c r="E457" s="109" t="s">
        <v>1614</v>
      </c>
      <c r="F457" s="109" t="s">
        <v>240</v>
      </c>
      <c r="G457" s="109"/>
      <c r="H457" s="109"/>
      <c r="I457" s="109"/>
      <c r="J457" s="109"/>
      <c r="K457" s="109"/>
      <c r="L457" s="109"/>
      <c r="M457" s="109" t="s">
        <v>402</v>
      </c>
      <c r="N457" s="109" t="s">
        <v>403</v>
      </c>
      <c r="O457" s="139" t="s">
        <v>404</v>
      </c>
      <c r="P457" s="109" t="s">
        <v>414</v>
      </c>
      <c r="Q457" s="153">
        <v>31</v>
      </c>
      <c r="R457" s="114"/>
      <c r="S457" s="109"/>
      <c r="T457" s="109"/>
      <c r="U457" s="109"/>
      <c r="V457" s="151"/>
      <c r="W457" s="107"/>
      <c r="X457" s="108"/>
      <c r="Y457" s="110">
        <f t="shared" si="50"/>
        <v>0</v>
      </c>
      <c r="Z457" s="108"/>
      <c r="AA457" s="108"/>
      <c r="AB457" s="146"/>
      <c r="AC457" s="147" t="s">
        <v>406</v>
      </c>
      <c r="AD457" s="112">
        <v>0</v>
      </c>
      <c r="AE457" s="113">
        <v>0</v>
      </c>
      <c r="AF457" s="111">
        <f t="shared" si="48"/>
        <v>0</v>
      </c>
      <c r="AG457" s="113">
        <v>0</v>
      </c>
      <c r="AH457" s="113">
        <v>0</v>
      </c>
      <c r="AI457" s="115">
        <f t="shared" si="49"/>
        <v>0</v>
      </c>
      <c r="AJ457" s="108">
        <f t="shared" si="51"/>
        <v>0</v>
      </c>
      <c r="AK457" s="240">
        <f t="shared" si="52"/>
        <v>0</v>
      </c>
      <c r="AL457" s="212">
        <f t="shared" ref="AL457:AL520" si="53">AJ457+AK457</f>
        <v>0</v>
      </c>
      <c r="AM457" s="113" t="s">
        <v>407</v>
      </c>
      <c r="AN457" s="113">
        <v>0</v>
      </c>
      <c r="AO457" s="156">
        <v>0</v>
      </c>
      <c r="AP457" s="149" t="s">
        <v>511</v>
      </c>
      <c r="AQ457" s="150" t="s">
        <v>512</v>
      </c>
    </row>
    <row r="458" spans="1:43" ht="30.75" customHeight="1" x14ac:dyDescent="0.15">
      <c r="A458" s="158" t="s">
        <v>415</v>
      </c>
      <c r="B458" s="109" t="s">
        <v>519</v>
      </c>
      <c r="C458" s="109" t="s">
        <v>526</v>
      </c>
      <c r="D458" s="185" t="s">
        <v>439</v>
      </c>
      <c r="E458" s="109" t="s">
        <v>1614</v>
      </c>
      <c r="F458" s="109" t="s">
        <v>240</v>
      </c>
      <c r="G458" s="109"/>
      <c r="H458" s="109"/>
      <c r="I458" s="109"/>
      <c r="J458" s="109"/>
      <c r="K458" s="109"/>
      <c r="L458" s="109"/>
      <c r="M458" s="109" t="s">
        <v>402</v>
      </c>
      <c r="N458" s="109" t="s">
        <v>403</v>
      </c>
      <c r="O458" s="139" t="s">
        <v>404</v>
      </c>
      <c r="P458" s="109" t="s">
        <v>414</v>
      </c>
      <c r="Q458" s="153">
        <v>31</v>
      </c>
      <c r="R458" s="114"/>
      <c r="S458" s="109"/>
      <c r="T458" s="109"/>
      <c r="U458" s="109"/>
      <c r="V458" s="151"/>
      <c r="W458" s="107"/>
      <c r="X458" s="108"/>
      <c r="Y458" s="110">
        <f t="shared" si="50"/>
        <v>0</v>
      </c>
      <c r="Z458" s="108"/>
      <c r="AA458" s="108"/>
      <c r="AB458" s="146"/>
      <c r="AC458" s="147" t="s">
        <v>406</v>
      </c>
      <c r="AD458" s="112">
        <v>0</v>
      </c>
      <c r="AE458" s="113">
        <v>0</v>
      </c>
      <c r="AF458" s="111">
        <f t="shared" si="48"/>
        <v>0</v>
      </c>
      <c r="AG458" s="113">
        <v>0</v>
      </c>
      <c r="AH458" s="113">
        <v>0</v>
      </c>
      <c r="AI458" s="115">
        <f t="shared" si="49"/>
        <v>0</v>
      </c>
      <c r="AJ458" s="108">
        <f t="shared" si="51"/>
        <v>0</v>
      </c>
      <c r="AK458" s="240">
        <f t="shared" si="52"/>
        <v>0</v>
      </c>
      <c r="AL458" s="212">
        <f t="shared" si="53"/>
        <v>0</v>
      </c>
      <c r="AM458" s="113" t="s">
        <v>407</v>
      </c>
      <c r="AN458" s="113">
        <v>0</v>
      </c>
      <c r="AO458" s="156">
        <v>0</v>
      </c>
      <c r="AP458" s="149" t="s">
        <v>511</v>
      </c>
      <c r="AQ458" s="150" t="s">
        <v>512</v>
      </c>
    </row>
    <row r="459" spans="1:43" ht="30.75" customHeight="1" x14ac:dyDescent="0.15">
      <c r="A459" s="158" t="s">
        <v>415</v>
      </c>
      <c r="B459" s="109" t="s">
        <v>519</v>
      </c>
      <c r="C459" s="109" t="s">
        <v>526</v>
      </c>
      <c r="D459" s="185" t="s">
        <v>440</v>
      </c>
      <c r="E459" s="109" t="s">
        <v>1614</v>
      </c>
      <c r="F459" s="109" t="s">
        <v>240</v>
      </c>
      <c r="G459" s="109"/>
      <c r="H459" s="109"/>
      <c r="I459" s="109"/>
      <c r="J459" s="109"/>
      <c r="K459" s="109"/>
      <c r="L459" s="109"/>
      <c r="M459" s="109" t="s">
        <v>402</v>
      </c>
      <c r="N459" s="109" t="s">
        <v>403</v>
      </c>
      <c r="O459" s="139" t="s">
        <v>404</v>
      </c>
      <c r="P459" s="109" t="s">
        <v>414</v>
      </c>
      <c r="Q459" s="153">
        <v>31</v>
      </c>
      <c r="R459" s="114"/>
      <c r="S459" s="109"/>
      <c r="T459" s="109"/>
      <c r="U459" s="109"/>
      <c r="V459" s="151"/>
      <c r="W459" s="107"/>
      <c r="X459" s="108"/>
      <c r="Y459" s="110">
        <f t="shared" si="50"/>
        <v>0</v>
      </c>
      <c r="Z459" s="108"/>
      <c r="AA459" s="108"/>
      <c r="AB459" s="146"/>
      <c r="AC459" s="147" t="s">
        <v>406</v>
      </c>
      <c r="AD459" s="112">
        <v>0</v>
      </c>
      <c r="AE459" s="113">
        <v>0</v>
      </c>
      <c r="AF459" s="111">
        <f t="shared" si="48"/>
        <v>0</v>
      </c>
      <c r="AG459" s="113">
        <v>0</v>
      </c>
      <c r="AH459" s="113">
        <v>0</v>
      </c>
      <c r="AI459" s="115">
        <f t="shared" si="49"/>
        <v>0</v>
      </c>
      <c r="AJ459" s="108">
        <f t="shared" si="51"/>
        <v>0</v>
      </c>
      <c r="AK459" s="240">
        <f t="shared" si="52"/>
        <v>0</v>
      </c>
      <c r="AL459" s="212">
        <f t="shared" si="53"/>
        <v>0</v>
      </c>
      <c r="AM459" s="113" t="s">
        <v>407</v>
      </c>
      <c r="AN459" s="113">
        <v>0</v>
      </c>
      <c r="AO459" s="156">
        <v>0</v>
      </c>
      <c r="AP459" s="149" t="s">
        <v>511</v>
      </c>
      <c r="AQ459" s="150" t="s">
        <v>512</v>
      </c>
    </row>
    <row r="460" spans="1:43" ht="30.75" customHeight="1" x14ac:dyDescent="0.15">
      <c r="A460" s="158" t="s">
        <v>415</v>
      </c>
      <c r="B460" s="109" t="s">
        <v>519</v>
      </c>
      <c r="C460" s="109" t="s">
        <v>526</v>
      </c>
      <c r="D460" s="185" t="s">
        <v>441</v>
      </c>
      <c r="E460" s="109" t="s">
        <v>1614</v>
      </c>
      <c r="F460" s="109" t="s">
        <v>240</v>
      </c>
      <c r="G460" s="109"/>
      <c r="H460" s="109"/>
      <c r="I460" s="109"/>
      <c r="J460" s="109"/>
      <c r="K460" s="109"/>
      <c r="L460" s="109"/>
      <c r="M460" s="109" t="s">
        <v>402</v>
      </c>
      <c r="N460" s="109" t="s">
        <v>403</v>
      </c>
      <c r="O460" s="139" t="s">
        <v>404</v>
      </c>
      <c r="P460" s="109" t="s">
        <v>414</v>
      </c>
      <c r="Q460" s="153">
        <v>31</v>
      </c>
      <c r="R460" s="114"/>
      <c r="S460" s="109"/>
      <c r="T460" s="109"/>
      <c r="U460" s="109"/>
      <c r="V460" s="151"/>
      <c r="W460" s="107"/>
      <c r="X460" s="108"/>
      <c r="Y460" s="110">
        <f t="shared" si="50"/>
        <v>0</v>
      </c>
      <c r="Z460" s="108"/>
      <c r="AA460" s="108"/>
      <c r="AB460" s="146"/>
      <c r="AC460" s="147" t="s">
        <v>406</v>
      </c>
      <c r="AD460" s="112">
        <v>0</v>
      </c>
      <c r="AE460" s="113">
        <v>0</v>
      </c>
      <c r="AF460" s="111">
        <f t="shared" si="48"/>
        <v>0</v>
      </c>
      <c r="AG460" s="113">
        <v>0</v>
      </c>
      <c r="AH460" s="113">
        <v>0</v>
      </c>
      <c r="AI460" s="115">
        <f t="shared" si="49"/>
        <v>0</v>
      </c>
      <c r="AJ460" s="108">
        <f t="shared" si="51"/>
        <v>0</v>
      </c>
      <c r="AK460" s="240">
        <f t="shared" si="52"/>
        <v>0</v>
      </c>
      <c r="AL460" s="212">
        <f t="shared" si="53"/>
        <v>0</v>
      </c>
      <c r="AM460" s="113" t="s">
        <v>407</v>
      </c>
      <c r="AN460" s="113">
        <v>0</v>
      </c>
      <c r="AO460" s="156">
        <v>0</v>
      </c>
      <c r="AP460" s="149" t="s">
        <v>511</v>
      </c>
      <c r="AQ460" s="150" t="s">
        <v>512</v>
      </c>
    </row>
    <row r="461" spans="1:43" ht="30.75" customHeight="1" x14ac:dyDescent="0.15">
      <c r="A461" s="158" t="s">
        <v>415</v>
      </c>
      <c r="B461" s="109" t="s">
        <v>519</v>
      </c>
      <c r="C461" s="109" t="s">
        <v>526</v>
      </c>
      <c r="D461" s="185" t="s">
        <v>442</v>
      </c>
      <c r="E461" s="109" t="s">
        <v>1614</v>
      </c>
      <c r="F461" s="109" t="s">
        <v>240</v>
      </c>
      <c r="G461" s="109"/>
      <c r="H461" s="109"/>
      <c r="I461" s="109"/>
      <c r="J461" s="109"/>
      <c r="K461" s="109"/>
      <c r="L461" s="109"/>
      <c r="M461" s="109" t="s">
        <v>402</v>
      </c>
      <c r="N461" s="109" t="s">
        <v>403</v>
      </c>
      <c r="O461" s="139" t="s">
        <v>404</v>
      </c>
      <c r="P461" s="109" t="s">
        <v>414</v>
      </c>
      <c r="Q461" s="153">
        <v>31</v>
      </c>
      <c r="R461" s="114"/>
      <c r="S461" s="109"/>
      <c r="T461" s="109"/>
      <c r="U461" s="109"/>
      <c r="V461" s="151"/>
      <c r="W461" s="107"/>
      <c r="X461" s="108"/>
      <c r="Y461" s="110">
        <f t="shared" si="50"/>
        <v>0</v>
      </c>
      <c r="Z461" s="108"/>
      <c r="AA461" s="108"/>
      <c r="AB461" s="146"/>
      <c r="AC461" s="147" t="s">
        <v>406</v>
      </c>
      <c r="AD461" s="112">
        <v>0</v>
      </c>
      <c r="AE461" s="113">
        <v>0</v>
      </c>
      <c r="AF461" s="111">
        <f t="shared" si="48"/>
        <v>0</v>
      </c>
      <c r="AG461" s="113">
        <v>0</v>
      </c>
      <c r="AH461" s="113">
        <v>0</v>
      </c>
      <c r="AI461" s="115">
        <f t="shared" si="49"/>
        <v>0</v>
      </c>
      <c r="AJ461" s="108">
        <f t="shared" si="51"/>
        <v>0</v>
      </c>
      <c r="AK461" s="240">
        <f t="shared" si="52"/>
        <v>0</v>
      </c>
      <c r="AL461" s="212">
        <f t="shared" si="53"/>
        <v>0</v>
      </c>
      <c r="AM461" s="113" t="s">
        <v>407</v>
      </c>
      <c r="AN461" s="113">
        <v>0</v>
      </c>
      <c r="AO461" s="156">
        <v>0</v>
      </c>
      <c r="AP461" s="149" t="s">
        <v>511</v>
      </c>
      <c r="AQ461" s="150" t="s">
        <v>512</v>
      </c>
    </row>
    <row r="462" spans="1:43" ht="30.75" customHeight="1" x14ac:dyDescent="0.15">
      <c r="A462" s="158" t="s">
        <v>415</v>
      </c>
      <c r="B462" s="109" t="s">
        <v>519</v>
      </c>
      <c r="C462" s="109" t="s">
        <v>526</v>
      </c>
      <c r="D462" s="185" t="s">
        <v>443</v>
      </c>
      <c r="E462" s="109" t="s">
        <v>1614</v>
      </c>
      <c r="F462" s="109" t="s">
        <v>240</v>
      </c>
      <c r="G462" s="109"/>
      <c r="H462" s="109"/>
      <c r="I462" s="109"/>
      <c r="J462" s="109"/>
      <c r="K462" s="109"/>
      <c r="L462" s="109"/>
      <c r="M462" s="109" t="s">
        <v>402</v>
      </c>
      <c r="N462" s="109" t="s">
        <v>403</v>
      </c>
      <c r="O462" s="139" t="s">
        <v>404</v>
      </c>
      <c r="P462" s="109" t="s">
        <v>414</v>
      </c>
      <c r="Q462" s="153">
        <v>31</v>
      </c>
      <c r="R462" s="114"/>
      <c r="S462" s="109"/>
      <c r="T462" s="109"/>
      <c r="U462" s="109"/>
      <c r="V462" s="151"/>
      <c r="W462" s="107"/>
      <c r="X462" s="108"/>
      <c r="Y462" s="110">
        <f t="shared" si="50"/>
        <v>0</v>
      </c>
      <c r="Z462" s="108"/>
      <c r="AA462" s="108"/>
      <c r="AB462" s="146"/>
      <c r="AC462" s="147" t="s">
        <v>406</v>
      </c>
      <c r="AD462" s="112">
        <v>0</v>
      </c>
      <c r="AE462" s="113">
        <v>0</v>
      </c>
      <c r="AF462" s="111">
        <f t="shared" si="48"/>
        <v>0</v>
      </c>
      <c r="AG462" s="113">
        <v>0</v>
      </c>
      <c r="AH462" s="113">
        <v>0</v>
      </c>
      <c r="AI462" s="115">
        <f t="shared" si="49"/>
        <v>0</v>
      </c>
      <c r="AJ462" s="108">
        <f t="shared" si="51"/>
        <v>0</v>
      </c>
      <c r="AK462" s="240">
        <f t="shared" si="52"/>
        <v>0</v>
      </c>
      <c r="AL462" s="212">
        <f t="shared" si="53"/>
        <v>0</v>
      </c>
      <c r="AM462" s="113" t="s">
        <v>407</v>
      </c>
      <c r="AN462" s="113">
        <v>0</v>
      </c>
      <c r="AO462" s="156">
        <v>0</v>
      </c>
      <c r="AP462" s="149" t="s">
        <v>511</v>
      </c>
      <c r="AQ462" s="150" t="s">
        <v>512</v>
      </c>
    </row>
    <row r="463" spans="1:43" ht="30.75" customHeight="1" x14ac:dyDescent="0.15">
      <c r="A463" s="158" t="s">
        <v>415</v>
      </c>
      <c r="B463" s="109" t="s">
        <v>519</v>
      </c>
      <c r="C463" s="109" t="s">
        <v>526</v>
      </c>
      <c r="D463" s="185" t="s">
        <v>444</v>
      </c>
      <c r="E463" s="109" t="s">
        <v>1614</v>
      </c>
      <c r="F463" s="109" t="s">
        <v>240</v>
      </c>
      <c r="G463" s="109"/>
      <c r="H463" s="109"/>
      <c r="I463" s="109"/>
      <c r="J463" s="109"/>
      <c r="K463" s="109"/>
      <c r="L463" s="109"/>
      <c r="M463" s="109" t="s">
        <v>402</v>
      </c>
      <c r="N463" s="109" t="s">
        <v>403</v>
      </c>
      <c r="O463" s="139" t="s">
        <v>404</v>
      </c>
      <c r="P463" s="109" t="s">
        <v>414</v>
      </c>
      <c r="Q463" s="153">
        <v>31</v>
      </c>
      <c r="R463" s="114"/>
      <c r="S463" s="109"/>
      <c r="T463" s="109"/>
      <c r="U463" s="109"/>
      <c r="V463" s="151"/>
      <c r="W463" s="107"/>
      <c r="X463" s="108"/>
      <c r="Y463" s="110">
        <f t="shared" si="50"/>
        <v>0</v>
      </c>
      <c r="Z463" s="108"/>
      <c r="AA463" s="108"/>
      <c r="AB463" s="146"/>
      <c r="AC463" s="147" t="s">
        <v>406</v>
      </c>
      <c r="AD463" s="112">
        <v>0</v>
      </c>
      <c r="AE463" s="113">
        <v>0</v>
      </c>
      <c r="AF463" s="111">
        <f t="shared" si="48"/>
        <v>0</v>
      </c>
      <c r="AG463" s="113">
        <v>0</v>
      </c>
      <c r="AH463" s="113">
        <v>0</v>
      </c>
      <c r="AI463" s="115">
        <f t="shared" si="49"/>
        <v>0</v>
      </c>
      <c r="AJ463" s="108">
        <f t="shared" si="51"/>
        <v>0</v>
      </c>
      <c r="AK463" s="240">
        <f t="shared" si="52"/>
        <v>0</v>
      </c>
      <c r="AL463" s="212">
        <f t="shared" si="53"/>
        <v>0</v>
      </c>
      <c r="AM463" s="113" t="s">
        <v>407</v>
      </c>
      <c r="AN463" s="113">
        <v>0</v>
      </c>
      <c r="AO463" s="156">
        <v>0</v>
      </c>
      <c r="AP463" s="149" t="s">
        <v>511</v>
      </c>
      <c r="AQ463" s="150" t="s">
        <v>512</v>
      </c>
    </row>
    <row r="464" spans="1:43" ht="30.75" customHeight="1" x14ac:dyDescent="0.15">
      <c r="A464" s="158" t="s">
        <v>415</v>
      </c>
      <c r="B464" s="109" t="s">
        <v>519</v>
      </c>
      <c r="C464" s="109" t="s">
        <v>526</v>
      </c>
      <c r="D464" s="185" t="s">
        <v>445</v>
      </c>
      <c r="E464" s="109" t="s">
        <v>1614</v>
      </c>
      <c r="F464" s="109" t="s">
        <v>240</v>
      </c>
      <c r="G464" s="109"/>
      <c r="H464" s="109"/>
      <c r="I464" s="109"/>
      <c r="J464" s="109"/>
      <c r="K464" s="109"/>
      <c r="L464" s="109"/>
      <c r="M464" s="109" t="s">
        <v>402</v>
      </c>
      <c r="N464" s="109" t="s">
        <v>403</v>
      </c>
      <c r="O464" s="139" t="s">
        <v>404</v>
      </c>
      <c r="P464" s="109" t="s">
        <v>414</v>
      </c>
      <c r="Q464" s="153">
        <v>31</v>
      </c>
      <c r="R464" s="114"/>
      <c r="S464" s="109"/>
      <c r="T464" s="109"/>
      <c r="U464" s="109"/>
      <c r="V464" s="151"/>
      <c r="W464" s="107"/>
      <c r="X464" s="108"/>
      <c r="Y464" s="110">
        <f t="shared" si="50"/>
        <v>0</v>
      </c>
      <c r="Z464" s="108"/>
      <c r="AA464" s="108"/>
      <c r="AB464" s="146"/>
      <c r="AC464" s="147" t="s">
        <v>406</v>
      </c>
      <c r="AD464" s="112">
        <v>0</v>
      </c>
      <c r="AE464" s="113">
        <v>0</v>
      </c>
      <c r="AF464" s="111">
        <f t="shared" si="48"/>
        <v>0</v>
      </c>
      <c r="AG464" s="113">
        <v>0</v>
      </c>
      <c r="AH464" s="113">
        <v>0</v>
      </c>
      <c r="AI464" s="115">
        <f t="shared" si="49"/>
        <v>0</v>
      </c>
      <c r="AJ464" s="108">
        <f t="shared" si="51"/>
        <v>0</v>
      </c>
      <c r="AK464" s="240">
        <f t="shared" si="52"/>
        <v>0</v>
      </c>
      <c r="AL464" s="212">
        <f t="shared" si="53"/>
        <v>0</v>
      </c>
      <c r="AM464" s="113" t="s">
        <v>407</v>
      </c>
      <c r="AN464" s="113">
        <v>0</v>
      </c>
      <c r="AO464" s="156">
        <v>0</v>
      </c>
      <c r="AP464" s="149" t="s">
        <v>511</v>
      </c>
      <c r="AQ464" s="150" t="s">
        <v>512</v>
      </c>
    </row>
    <row r="465" spans="1:43" ht="30.75" customHeight="1" x14ac:dyDescent="0.15">
      <c r="A465" s="158" t="s">
        <v>415</v>
      </c>
      <c r="B465" s="109" t="s">
        <v>519</v>
      </c>
      <c r="C465" s="109" t="s">
        <v>526</v>
      </c>
      <c r="D465" s="185" t="s">
        <v>446</v>
      </c>
      <c r="E465" s="109" t="s">
        <v>1614</v>
      </c>
      <c r="F465" s="109" t="s">
        <v>240</v>
      </c>
      <c r="G465" s="109"/>
      <c r="H465" s="109"/>
      <c r="I465" s="109"/>
      <c r="J465" s="109"/>
      <c r="K465" s="109"/>
      <c r="L465" s="109"/>
      <c r="M465" s="109" t="s">
        <v>402</v>
      </c>
      <c r="N465" s="109" t="s">
        <v>403</v>
      </c>
      <c r="O465" s="139" t="s">
        <v>404</v>
      </c>
      <c r="P465" s="109" t="s">
        <v>414</v>
      </c>
      <c r="Q465" s="153">
        <v>31</v>
      </c>
      <c r="R465" s="114"/>
      <c r="S465" s="109"/>
      <c r="T465" s="109"/>
      <c r="U465" s="109"/>
      <c r="V465" s="151"/>
      <c r="W465" s="107"/>
      <c r="X465" s="108"/>
      <c r="Y465" s="110">
        <f t="shared" si="50"/>
        <v>0</v>
      </c>
      <c r="Z465" s="108"/>
      <c r="AA465" s="108"/>
      <c r="AB465" s="146"/>
      <c r="AC465" s="147" t="s">
        <v>406</v>
      </c>
      <c r="AD465" s="112">
        <v>0</v>
      </c>
      <c r="AE465" s="113">
        <v>0</v>
      </c>
      <c r="AF465" s="111">
        <f t="shared" si="48"/>
        <v>0</v>
      </c>
      <c r="AG465" s="113">
        <v>0</v>
      </c>
      <c r="AH465" s="113">
        <v>0</v>
      </c>
      <c r="AI465" s="115">
        <f t="shared" si="49"/>
        <v>0</v>
      </c>
      <c r="AJ465" s="108">
        <f t="shared" si="51"/>
        <v>0</v>
      </c>
      <c r="AK465" s="240">
        <f t="shared" si="52"/>
        <v>0</v>
      </c>
      <c r="AL465" s="212">
        <f t="shared" si="53"/>
        <v>0</v>
      </c>
      <c r="AM465" s="113" t="s">
        <v>407</v>
      </c>
      <c r="AN465" s="113">
        <v>0</v>
      </c>
      <c r="AO465" s="156">
        <v>0</v>
      </c>
      <c r="AP465" s="149" t="s">
        <v>511</v>
      </c>
      <c r="AQ465" s="150" t="s">
        <v>512</v>
      </c>
    </row>
    <row r="466" spans="1:43" ht="30.75" customHeight="1" x14ac:dyDescent="0.15">
      <c r="A466" s="158" t="s">
        <v>415</v>
      </c>
      <c r="B466" s="109" t="s">
        <v>519</v>
      </c>
      <c r="C466" s="109" t="s">
        <v>526</v>
      </c>
      <c r="D466" s="185" t="s">
        <v>447</v>
      </c>
      <c r="E466" s="109" t="s">
        <v>1614</v>
      </c>
      <c r="F466" s="109" t="s">
        <v>240</v>
      </c>
      <c r="G466" s="109"/>
      <c r="H466" s="109"/>
      <c r="I466" s="109"/>
      <c r="J466" s="109"/>
      <c r="K466" s="109"/>
      <c r="L466" s="109"/>
      <c r="M466" s="109" t="s">
        <v>402</v>
      </c>
      <c r="N466" s="109" t="s">
        <v>403</v>
      </c>
      <c r="O466" s="139" t="s">
        <v>404</v>
      </c>
      <c r="P466" s="109" t="s">
        <v>414</v>
      </c>
      <c r="Q466" s="153">
        <v>31</v>
      </c>
      <c r="R466" s="114"/>
      <c r="S466" s="109"/>
      <c r="T466" s="109"/>
      <c r="U466" s="109"/>
      <c r="V466" s="151"/>
      <c r="W466" s="107"/>
      <c r="X466" s="108"/>
      <c r="Y466" s="110">
        <f t="shared" si="50"/>
        <v>0</v>
      </c>
      <c r="Z466" s="108"/>
      <c r="AA466" s="108"/>
      <c r="AB466" s="146"/>
      <c r="AC466" s="147" t="s">
        <v>406</v>
      </c>
      <c r="AD466" s="112">
        <v>0</v>
      </c>
      <c r="AE466" s="113">
        <v>0</v>
      </c>
      <c r="AF466" s="111">
        <f t="shared" si="48"/>
        <v>0</v>
      </c>
      <c r="AG466" s="113">
        <v>0</v>
      </c>
      <c r="AH466" s="113">
        <v>0</v>
      </c>
      <c r="AI466" s="115">
        <f t="shared" si="49"/>
        <v>0</v>
      </c>
      <c r="AJ466" s="108">
        <f t="shared" si="51"/>
        <v>0</v>
      </c>
      <c r="AK466" s="240">
        <f t="shared" si="52"/>
        <v>0</v>
      </c>
      <c r="AL466" s="212">
        <f t="shared" si="53"/>
        <v>0</v>
      </c>
      <c r="AM466" s="113" t="s">
        <v>407</v>
      </c>
      <c r="AN466" s="113">
        <v>0</v>
      </c>
      <c r="AO466" s="156">
        <v>0</v>
      </c>
      <c r="AP466" s="149" t="s">
        <v>511</v>
      </c>
      <c r="AQ466" s="150" t="s">
        <v>512</v>
      </c>
    </row>
    <row r="467" spans="1:43" ht="30.75" customHeight="1" x14ac:dyDescent="0.15">
      <c r="A467" s="158" t="s">
        <v>415</v>
      </c>
      <c r="B467" s="109" t="s">
        <v>519</v>
      </c>
      <c r="C467" s="109" t="s">
        <v>526</v>
      </c>
      <c r="D467" s="185" t="s">
        <v>448</v>
      </c>
      <c r="E467" s="109" t="s">
        <v>1614</v>
      </c>
      <c r="F467" s="109" t="s">
        <v>240</v>
      </c>
      <c r="G467" s="109"/>
      <c r="H467" s="109"/>
      <c r="I467" s="109"/>
      <c r="J467" s="109"/>
      <c r="K467" s="109"/>
      <c r="L467" s="109"/>
      <c r="M467" s="109" t="s">
        <v>402</v>
      </c>
      <c r="N467" s="109" t="s">
        <v>403</v>
      </c>
      <c r="O467" s="139" t="s">
        <v>404</v>
      </c>
      <c r="P467" s="109" t="s">
        <v>414</v>
      </c>
      <c r="Q467" s="153">
        <v>31</v>
      </c>
      <c r="R467" s="114"/>
      <c r="S467" s="109"/>
      <c r="T467" s="109"/>
      <c r="U467" s="109"/>
      <c r="V467" s="151"/>
      <c r="W467" s="107"/>
      <c r="X467" s="108"/>
      <c r="Y467" s="110">
        <f t="shared" si="50"/>
        <v>0</v>
      </c>
      <c r="Z467" s="108"/>
      <c r="AA467" s="108"/>
      <c r="AB467" s="146"/>
      <c r="AC467" s="147" t="s">
        <v>406</v>
      </c>
      <c r="AD467" s="112">
        <v>0</v>
      </c>
      <c r="AE467" s="113">
        <v>0</v>
      </c>
      <c r="AF467" s="111">
        <f t="shared" si="48"/>
        <v>0</v>
      </c>
      <c r="AG467" s="113">
        <v>0</v>
      </c>
      <c r="AH467" s="113">
        <v>0</v>
      </c>
      <c r="AI467" s="115">
        <f t="shared" si="49"/>
        <v>0</v>
      </c>
      <c r="AJ467" s="108">
        <f t="shared" si="51"/>
        <v>0</v>
      </c>
      <c r="AK467" s="240">
        <f t="shared" si="52"/>
        <v>0</v>
      </c>
      <c r="AL467" s="212">
        <f t="shared" si="53"/>
        <v>0</v>
      </c>
      <c r="AM467" s="113" t="s">
        <v>407</v>
      </c>
      <c r="AN467" s="113">
        <v>0</v>
      </c>
      <c r="AO467" s="156">
        <v>0</v>
      </c>
      <c r="AP467" s="149" t="s">
        <v>511</v>
      </c>
      <c r="AQ467" s="150" t="s">
        <v>512</v>
      </c>
    </row>
    <row r="468" spans="1:43" ht="30.75" customHeight="1" x14ac:dyDescent="0.15">
      <c r="A468" s="158" t="s">
        <v>415</v>
      </c>
      <c r="B468" s="109" t="s">
        <v>519</v>
      </c>
      <c r="C468" s="109" t="s">
        <v>526</v>
      </c>
      <c r="D468" s="185" t="s">
        <v>449</v>
      </c>
      <c r="E468" s="109" t="s">
        <v>1614</v>
      </c>
      <c r="F468" s="109" t="s">
        <v>240</v>
      </c>
      <c r="G468" s="109"/>
      <c r="H468" s="109"/>
      <c r="I468" s="109"/>
      <c r="J468" s="109"/>
      <c r="K468" s="109"/>
      <c r="L468" s="109"/>
      <c r="M468" s="109" t="s">
        <v>402</v>
      </c>
      <c r="N468" s="109" t="s">
        <v>403</v>
      </c>
      <c r="O468" s="139" t="s">
        <v>404</v>
      </c>
      <c r="P468" s="109" t="s">
        <v>414</v>
      </c>
      <c r="Q468" s="153">
        <v>31</v>
      </c>
      <c r="R468" s="114"/>
      <c r="S468" s="109"/>
      <c r="T468" s="109"/>
      <c r="U468" s="109"/>
      <c r="V468" s="151"/>
      <c r="W468" s="107"/>
      <c r="X468" s="108"/>
      <c r="Y468" s="110">
        <f t="shared" si="50"/>
        <v>0</v>
      </c>
      <c r="Z468" s="108"/>
      <c r="AA468" s="108"/>
      <c r="AB468" s="146"/>
      <c r="AC468" s="147" t="s">
        <v>406</v>
      </c>
      <c r="AD468" s="112">
        <v>0</v>
      </c>
      <c r="AE468" s="113">
        <v>0</v>
      </c>
      <c r="AF468" s="111">
        <f t="shared" si="48"/>
        <v>0</v>
      </c>
      <c r="AG468" s="113">
        <v>0</v>
      </c>
      <c r="AH468" s="113">
        <v>0</v>
      </c>
      <c r="AI468" s="115">
        <f t="shared" si="49"/>
        <v>0</v>
      </c>
      <c r="AJ468" s="108">
        <f t="shared" si="51"/>
        <v>0</v>
      </c>
      <c r="AK468" s="240">
        <f t="shared" si="52"/>
        <v>0</v>
      </c>
      <c r="AL468" s="212">
        <f t="shared" si="53"/>
        <v>0</v>
      </c>
      <c r="AM468" s="113" t="s">
        <v>407</v>
      </c>
      <c r="AN468" s="113">
        <v>0</v>
      </c>
      <c r="AO468" s="156">
        <v>0</v>
      </c>
      <c r="AP468" s="149" t="s">
        <v>511</v>
      </c>
      <c r="AQ468" s="150" t="s">
        <v>512</v>
      </c>
    </row>
    <row r="469" spans="1:43" ht="30.75" customHeight="1" x14ac:dyDescent="0.15">
      <c r="A469" s="158" t="s">
        <v>415</v>
      </c>
      <c r="B469" s="109" t="s">
        <v>519</v>
      </c>
      <c r="C469" s="109" t="s">
        <v>526</v>
      </c>
      <c r="D469" s="185" t="s">
        <v>450</v>
      </c>
      <c r="E469" s="109" t="s">
        <v>1614</v>
      </c>
      <c r="F469" s="109" t="s">
        <v>240</v>
      </c>
      <c r="G469" s="109"/>
      <c r="H469" s="109"/>
      <c r="I469" s="109"/>
      <c r="J469" s="109"/>
      <c r="K469" s="109"/>
      <c r="L469" s="109"/>
      <c r="M469" s="109" t="s">
        <v>402</v>
      </c>
      <c r="N469" s="109" t="s">
        <v>403</v>
      </c>
      <c r="O469" s="139" t="s">
        <v>404</v>
      </c>
      <c r="P469" s="109" t="s">
        <v>414</v>
      </c>
      <c r="Q469" s="153">
        <v>31</v>
      </c>
      <c r="R469" s="114"/>
      <c r="S469" s="109"/>
      <c r="T469" s="109"/>
      <c r="U469" s="109"/>
      <c r="V469" s="151"/>
      <c r="W469" s="107"/>
      <c r="X469" s="108"/>
      <c r="Y469" s="110">
        <f t="shared" si="50"/>
        <v>0</v>
      </c>
      <c r="Z469" s="108"/>
      <c r="AA469" s="108"/>
      <c r="AB469" s="146"/>
      <c r="AC469" s="147" t="s">
        <v>406</v>
      </c>
      <c r="AD469" s="112">
        <v>0</v>
      </c>
      <c r="AE469" s="113">
        <v>0</v>
      </c>
      <c r="AF469" s="111">
        <f t="shared" si="48"/>
        <v>0</v>
      </c>
      <c r="AG469" s="113">
        <v>0</v>
      </c>
      <c r="AH469" s="113">
        <v>0</v>
      </c>
      <c r="AI469" s="115">
        <f t="shared" si="49"/>
        <v>0</v>
      </c>
      <c r="AJ469" s="108">
        <f t="shared" si="51"/>
        <v>0</v>
      </c>
      <c r="AK469" s="240">
        <f t="shared" si="52"/>
        <v>0</v>
      </c>
      <c r="AL469" s="212">
        <f t="shared" si="53"/>
        <v>0</v>
      </c>
      <c r="AM469" s="113" t="s">
        <v>407</v>
      </c>
      <c r="AN469" s="113">
        <v>0</v>
      </c>
      <c r="AO469" s="156">
        <v>0</v>
      </c>
      <c r="AP469" s="149" t="s">
        <v>511</v>
      </c>
      <c r="AQ469" s="150" t="s">
        <v>512</v>
      </c>
    </row>
    <row r="470" spans="1:43" ht="30.75" customHeight="1" x14ac:dyDescent="0.15">
      <c r="A470" s="158" t="s">
        <v>415</v>
      </c>
      <c r="B470" s="109" t="s">
        <v>519</v>
      </c>
      <c r="C470" s="109" t="s">
        <v>526</v>
      </c>
      <c r="D470" s="185" t="s">
        <v>451</v>
      </c>
      <c r="E470" s="109" t="s">
        <v>1614</v>
      </c>
      <c r="F470" s="109" t="s">
        <v>240</v>
      </c>
      <c r="G470" s="109"/>
      <c r="H470" s="109"/>
      <c r="I470" s="109"/>
      <c r="J470" s="109"/>
      <c r="K470" s="109"/>
      <c r="L470" s="109"/>
      <c r="M470" s="109" t="s">
        <v>402</v>
      </c>
      <c r="N470" s="109" t="s">
        <v>403</v>
      </c>
      <c r="O470" s="139" t="s">
        <v>404</v>
      </c>
      <c r="P470" s="109" t="s">
        <v>414</v>
      </c>
      <c r="Q470" s="153">
        <v>31</v>
      </c>
      <c r="R470" s="114"/>
      <c r="S470" s="109"/>
      <c r="T470" s="109"/>
      <c r="U470" s="109"/>
      <c r="V470" s="151"/>
      <c r="W470" s="107"/>
      <c r="X470" s="108"/>
      <c r="Y470" s="110">
        <f t="shared" si="50"/>
        <v>0</v>
      </c>
      <c r="Z470" s="108"/>
      <c r="AA470" s="108"/>
      <c r="AB470" s="146"/>
      <c r="AC470" s="147" t="s">
        <v>406</v>
      </c>
      <c r="AD470" s="112">
        <v>0</v>
      </c>
      <c r="AE470" s="113">
        <v>0</v>
      </c>
      <c r="AF470" s="111">
        <f t="shared" si="48"/>
        <v>0</v>
      </c>
      <c r="AG470" s="113">
        <v>0</v>
      </c>
      <c r="AH470" s="113">
        <v>0</v>
      </c>
      <c r="AI470" s="115">
        <f t="shared" si="49"/>
        <v>0</v>
      </c>
      <c r="AJ470" s="108">
        <f t="shared" si="51"/>
        <v>0</v>
      </c>
      <c r="AK470" s="240">
        <f t="shared" si="52"/>
        <v>0</v>
      </c>
      <c r="AL470" s="212">
        <f t="shared" si="53"/>
        <v>0</v>
      </c>
      <c r="AM470" s="113" t="s">
        <v>407</v>
      </c>
      <c r="AN470" s="113">
        <v>0</v>
      </c>
      <c r="AO470" s="156">
        <v>0</v>
      </c>
      <c r="AP470" s="149" t="s">
        <v>511</v>
      </c>
      <c r="AQ470" s="150" t="s">
        <v>512</v>
      </c>
    </row>
    <row r="471" spans="1:43" ht="30.75" customHeight="1" x14ac:dyDescent="0.15">
      <c r="A471" s="158" t="s">
        <v>415</v>
      </c>
      <c r="B471" s="109" t="s">
        <v>519</v>
      </c>
      <c r="C471" s="109" t="s">
        <v>526</v>
      </c>
      <c r="D471" s="185" t="s">
        <v>452</v>
      </c>
      <c r="E471" s="109" t="s">
        <v>1614</v>
      </c>
      <c r="F471" s="109" t="s">
        <v>240</v>
      </c>
      <c r="G471" s="109"/>
      <c r="H471" s="109"/>
      <c r="I471" s="109"/>
      <c r="J471" s="109"/>
      <c r="K471" s="109"/>
      <c r="L471" s="109"/>
      <c r="M471" s="109" t="s">
        <v>402</v>
      </c>
      <c r="N471" s="109" t="s">
        <v>403</v>
      </c>
      <c r="O471" s="139" t="s">
        <v>404</v>
      </c>
      <c r="P471" s="109" t="s">
        <v>414</v>
      </c>
      <c r="Q471" s="153">
        <v>31</v>
      </c>
      <c r="R471" s="114"/>
      <c r="S471" s="109"/>
      <c r="T471" s="109"/>
      <c r="U471" s="109"/>
      <c r="V471" s="151"/>
      <c r="W471" s="107"/>
      <c r="X471" s="108"/>
      <c r="Y471" s="110">
        <f t="shared" si="50"/>
        <v>0</v>
      </c>
      <c r="Z471" s="108"/>
      <c r="AA471" s="108"/>
      <c r="AB471" s="146"/>
      <c r="AC471" s="147" t="s">
        <v>406</v>
      </c>
      <c r="AD471" s="112">
        <v>0</v>
      </c>
      <c r="AE471" s="113">
        <v>0</v>
      </c>
      <c r="AF471" s="111">
        <f t="shared" si="48"/>
        <v>0</v>
      </c>
      <c r="AG471" s="113">
        <v>0</v>
      </c>
      <c r="AH471" s="113">
        <v>0</v>
      </c>
      <c r="AI471" s="115">
        <f t="shared" si="49"/>
        <v>0</v>
      </c>
      <c r="AJ471" s="108">
        <f t="shared" si="51"/>
        <v>0</v>
      </c>
      <c r="AK471" s="240">
        <f t="shared" si="52"/>
        <v>0</v>
      </c>
      <c r="AL471" s="212">
        <f t="shared" si="53"/>
        <v>0</v>
      </c>
      <c r="AM471" s="113" t="s">
        <v>407</v>
      </c>
      <c r="AN471" s="113">
        <v>0</v>
      </c>
      <c r="AO471" s="156">
        <v>0</v>
      </c>
      <c r="AP471" s="149" t="s">
        <v>511</v>
      </c>
      <c r="AQ471" s="150" t="s">
        <v>512</v>
      </c>
    </row>
    <row r="472" spans="1:43" ht="30.75" customHeight="1" x14ac:dyDescent="0.15">
      <c r="A472" s="158" t="s">
        <v>415</v>
      </c>
      <c r="B472" s="109" t="s">
        <v>519</v>
      </c>
      <c r="C472" s="109" t="s">
        <v>526</v>
      </c>
      <c r="D472" s="185" t="s">
        <v>453</v>
      </c>
      <c r="E472" s="109" t="s">
        <v>1614</v>
      </c>
      <c r="F472" s="109" t="s">
        <v>240</v>
      </c>
      <c r="G472" s="109"/>
      <c r="H472" s="109"/>
      <c r="I472" s="109"/>
      <c r="J472" s="109"/>
      <c r="K472" s="109"/>
      <c r="L472" s="109"/>
      <c r="M472" s="109" t="s">
        <v>402</v>
      </c>
      <c r="N472" s="109" t="s">
        <v>403</v>
      </c>
      <c r="O472" s="139" t="s">
        <v>404</v>
      </c>
      <c r="P472" s="109" t="s">
        <v>414</v>
      </c>
      <c r="Q472" s="153">
        <v>31</v>
      </c>
      <c r="R472" s="114"/>
      <c r="S472" s="109"/>
      <c r="T472" s="109"/>
      <c r="U472" s="109"/>
      <c r="V472" s="151"/>
      <c r="W472" s="107"/>
      <c r="X472" s="108"/>
      <c r="Y472" s="110">
        <f t="shared" si="50"/>
        <v>0</v>
      </c>
      <c r="Z472" s="108"/>
      <c r="AA472" s="108"/>
      <c r="AB472" s="146"/>
      <c r="AC472" s="147" t="s">
        <v>406</v>
      </c>
      <c r="AD472" s="112">
        <v>0</v>
      </c>
      <c r="AE472" s="113">
        <v>0</v>
      </c>
      <c r="AF472" s="111">
        <f t="shared" si="48"/>
        <v>0</v>
      </c>
      <c r="AG472" s="113">
        <v>0</v>
      </c>
      <c r="AH472" s="113">
        <v>0</v>
      </c>
      <c r="AI472" s="115">
        <f t="shared" si="49"/>
        <v>0</v>
      </c>
      <c r="AJ472" s="108">
        <f t="shared" si="51"/>
        <v>0</v>
      </c>
      <c r="AK472" s="240">
        <f t="shared" si="52"/>
        <v>0</v>
      </c>
      <c r="AL472" s="212">
        <f t="shared" si="53"/>
        <v>0</v>
      </c>
      <c r="AM472" s="113" t="s">
        <v>407</v>
      </c>
      <c r="AN472" s="113">
        <v>0</v>
      </c>
      <c r="AO472" s="156">
        <v>0</v>
      </c>
      <c r="AP472" s="149" t="s">
        <v>511</v>
      </c>
      <c r="AQ472" s="150" t="s">
        <v>512</v>
      </c>
    </row>
    <row r="473" spans="1:43" ht="30.75" customHeight="1" x14ac:dyDescent="0.15">
      <c r="A473" s="158" t="s">
        <v>415</v>
      </c>
      <c r="B473" s="109" t="s">
        <v>519</v>
      </c>
      <c r="C473" s="109" t="s">
        <v>526</v>
      </c>
      <c r="D473" s="185" t="s">
        <v>454</v>
      </c>
      <c r="E473" s="109" t="s">
        <v>1614</v>
      </c>
      <c r="F473" s="109" t="s">
        <v>240</v>
      </c>
      <c r="G473" s="109"/>
      <c r="H473" s="109"/>
      <c r="I473" s="109"/>
      <c r="J473" s="109"/>
      <c r="K473" s="109"/>
      <c r="L473" s="109"/>
      <c r="M473" s="109" t="s">
        <v>402</v>
      </c>
      <c r="N473" s="109" t="s">
        <v>403</v>
      </c>
      <c r="O473" s="139" t="s">
        <v>404</v>
      </c>
      <c r="P473" s="109" t="s">
        <v>414</v>
      </c>
      <c r="Q473" s="153">
        <v>31</v>
      </c>
      <c r="R473" s="114"/>
      <c r="S473" s="109"/>
      <c r="T473" s="109"/>
      <c r="U473" s="109"/>
      <c r="V473" s="151"/>
      <c r="W473" s="107"/>
      <c r="X473" s="108"/>
      <c r="Y473" s="110">
        <f t="shared" si="50"/>
        <v>0</v>
      </c>
      <c r="Z473" s="108"/>
      <c r="AA473" s="108"/>
      <c r="AB473" s="146"/>
      <c r="AC473" s="147" t="s">
        <v>406</v>
      </c>
      <c r="AD473" s="112">
        <v>0</v>
      </c>
      <c r="AE473" s="113">
        <v>0</v>
      </c>
      <c r="AF473" s="111">
        <f t="shared" si="48"/>
        <v>0</v>
      </c>
      <c r="AG473" s="113">
        <v>0</v>
      </c>
      <c r="AH473" s="113">
        <v>0</v>
      </c>
      <c r="AI473" s="115">
        <f t="shared" si="49"/>
        <v>0</v>
      </c>
      <c r="AJ473" s="108">
        <f t="shared" si="51"/>
        <v>0</v>
      </c>
      <c r="AK473" s="240">
        <f t="shared" si="52"/>
        <v>0</v>
      </c>
      <c r="AL473" s="212">
        <f t="shared" si="53"/>
        <v>0</v>
      </c>
      <c r="AM473" s="113" t="s">
        <v>407</v>
      </c>
      <c r="AN473" s="113">
        <v>0</v>
      </c>
      <c r="AO473" s="156">
        <v>0</v>
      </c>
      <c r="AP473" s="149" t="s">
        <v>511</v>
      </c>
      <c r="AQ473" s="150" t="s">
        <v>512</v>
      </c>
    </row>
    <row r="474" spans="1:43" ht="30.75" customHeight="1" x14ac:dyDescent="0.15">
      <c r="A474" s="158" t="s">
        <v>415</v>
      </c>
      <c r="B474" s="109" t="s">
        <v>519</v>
      </c>
      <c r="C474" s="109" t="s">
        <v>526</v>
      </c>
      <c r="D474" s="185" t="s">
        <v>455</v>
      </c>
      <c r="E474" s="109" t="s">
        <v>1614</v>
      </c>
      <c r="F474" s="109" t="s">
        <v>240</v>
      </c>
      <c r="G474" s="109"/>
      <c r="H474" s="109"/>
      <c r="I474" s="109"/>
      <c r="J474" s="109"/>
      <c r="K474" s="109"/>
      <c r="L474" s="109"/>
      <c r="M474" s="109" t="s">
        <v>402</v>
      </c>
      <c r="N474" s="109" t="s">
        <v>403</v>
      </c>
      <c r="O474" s="139" t="s">
        <v>404</v>
      </c>
      <c r="P474" s="109" t="s">
        <v>414</v>
      </c>
      <c r="Q474" s="153">
        <v>31</v>
      </c>
      <c r="R474" s="114"/>
      <c r="S474" s="109"/>
      <c r="T474" s="109"/>
      <c r="U474" s="109"/>
      <c r="V474" s="151"/>
      <c r="W474" s="107"/>
      <c r="X474" s="108"/>
      <c r="Y474" s="110">
        <f t="shared" si="50"/>
        <v>0</v>
      </c>
      <c r="Z474" s="108"/>
      <c r="AA474" s="108"/>
      <c r="AB474" s="146"/>
      <c r="AC474" s="147" t="s">
        <v>406</v>
      </c>
      <c r="AD474" s="112">
        <v>0</v>
      </c>
      <c r="AE474" s="113">
        <v>0</v>
      </c>
      <c r="AF474" s="111">
        <f t="shared" si="48"/>
        <v>0</v>
      </c>
      <c r="AG474" s="113">
        <v>0</v>
      </c>
      <c r="AH474" s="113">
        <v>0</v>
      </c>
      <c r="AI474" s="115">
        <f t="shared" si="49"/>
        <v>0</v>
      </c>
      <c r="AJ474" s="108">
        <f t="shared" si="51"/>
        <v>0</v>
      </c>
      <c r="AK474" s="240">
        <f t="shared" si="52"/>
        <v>0</v>
      </c>
      <c r="AL474" s="212">
        <f t="shared" si="53"/>
        <v>0</v>
      </c>
      <c r="AM474" s="113" t="s">
        <v>407</v>
      </c>
      <c r="AN474" s="113">
        <v>0</v>
      </c>
      <c r="AO474" s="156">
        <v>0</v>
      </c>
      <c r="AP474" s="149" t="s">
        <v>511</v>
      </c>
      <c r="AQ474" s="150" t="s">
        <v>512</v>
      </c>
    </row>
    <row r="475" spans="1:43" ht="30.75" customHeight="1" x14ac:dyDescent="0.15">
      <c r="A475" s="158" t="s">
        <v>415</v>
      </c>
      <c r="B475" s="109" t="s">
        <v>519</v>
      </c>
      <c r="C475" s="109" t="s">
        <v>526</v>
      </c>
      <c r="D475" s="185" t="s">
        <v>456</v>
      </c>
      <c r="E475" s="109" t="s">
        <v>1614</v>
      </c>
      <c r="F475" s="109" t="s">
        <v>240</v>
      </c>
      <c r="G475" s="109"/>
      <c r="H475" s="109"/>
      <c r="I475" s="109"/>
      <c r="J475" s="109"/>
      <c r="K475" s="109"/>
      <c r="L475" s="109"/>
      <c r="M475" s="109" t="s">
        <v>402</v>
      </c>
      <c r="N475" s="109" t="s">
        <v>403</v>
      </c>
      <c r="O475" s="139" t="s">
        <v>404</v>
      </c>
      <c r="P475" s="109" t="s">
        <v>414</v>
      </c>
      <c r="Q475" s="153">
        <v>31</v>
      </c>
      <c r="R475" s="114"/>
      <c r="S475" s="109"/>
      <c r="T475" s="109"/>
      <c r="U475" s="109"/>
      <c r="V475" s="151"/>
      <c r="W475" s="107"/>
      <c r="X475" s="108"/>
      <c r="Y475" s="110">
        <f t="shared" si="50"/>
        <v>0</v>
      </c>
      <c r="Z475" s="108"/>
      <c r="AA475" s="108"/>
      <c r="AB475" s="146"/>
      <c r="AC475" s="147" t="s">
        <v>406</v>
      </c>
      <c r="AD475" s="112">
        <v>0</v>
      </c>
      <c r="AE475" s="113">
        <v>0</v>
      </c>
      <c r="AF475" s="111">
        <f t="shared" si="48"/>
        <v>0</v>
      </c>
      <c r="AG475" s="113">
        <v>0</v>
      </c>
      <c r="AH475" s="113">
        <v>0</v>
      </c>
      <c r="AI475" s="115">
        <f t="shared" si="49"/>
        <v>0</v>
      </c>
      <c r="AJ475" s="108">
        <f t="shared" si="51"/>
        <v>0</v>
      </c>
      <c r="AK475" s="240">
        <f t="shared" si="52"/>
        <v>0</v>
      </c>
      <c r="AL475" s="212">
        <f t="shared" si="53"/>
        <v>0</v>
      </c>
      <c r="AM475" s="113" t="s">
        <v>407</v>
      </c>
      <c r="AN475" s="113">
        <v>0</v>
      </c>
      <c r="AO475" s="156">
        <v>0</v>
      </c>
      <c r="AP475" s="149" t="s">
        <v>511</v>
      </c>
      <c r="AQ475" s="150" t="s">
        <v>512</v>
      </c>
    </row>
    <row r="476" spans="1:43" ht="30.75" customHeight="1" x14ac:dyDescent="0.15">
      <c r="A476" s="158" t="s">
        <v>415</v>
      </c>
      <c r="B476" s="109" t="s">
        <v>519</v>
      </c>
      <c r="C476" s="109" t="s">
        <v>526</v>
      </c>
      <c r="D476" s="185" t="s">
        <v>457</v>
      </c>
      <c r="E476" s="109" t="s">
        <v>1614</v>
      </c>
      <c r="F476" s="109" t="s">
        <v>240</v>
      </c>
      <c r="G476" s="109"/>
      <c r="H476" s="109"/>
      <c r="I476" s="109"/>
      <c r="J476" s="109"/>
      <c r="K476" s="109"/>
      <c r="L476" s="109"/>
      <c r="M476" s="109" t="s">
        <v>402</v>
      </c>
      <c r="N476" s="109" t="s">
        <v>403</v>
      </c>
      <c r="O476" s="139" t="s">
        <v>404</v>
      </c>
      <c r="P476" s="109" t="s">
        <v>414</v>
      </c>
      <c r="Q476" s="153">
        <v>31</v>
      </c>
      <c r="R476" s="114"/>
      <c r="S476" s="109"/>
      <c r="T476" s="109"/>
      <c r="U476" s="109"/>
      <c r="V476" s="151"/>
      <c r="W476" s="107"/>
      <c r="X476" s="108"/>
      <c r="Y476" s="110">
        <f t="shared" si="50"/>
        <v>0</v>
      </c>
      <c r="Z476" s="108"/>
      <c r="AA476" s="108"/>
      <c r="AB476" s="146"/>
      <c r="AC476" s="147" t="s">
        <v>406</v>
      </c>
      <c r="AD476" s="112">
        <v>0</v>
      </c>
      <c r="AE476" s="113">
        <v>0</v>
      </c>
      <c r="AF476" s="111">
        <f t="shared" si="48"/>
        <v>0</v>
      </c>
      <c r="AG476" s="113">
        <v>0</v>
      </c>
      <c r="AH476" s="113">
        <v>0</v>
      </c>
      <c r="AI476" s="115">
        <f t="shared" si="49"/>
        <v>0</v>
      </c>
      <c r="AJ476" s="108">
        <f t="shared" si="51"/>
        <v>0</v>
      </c>
      <c r="AK476" s="240">
        <f t="shared" si="52"/>
        <v>0</v>
      </c>
      <c r="AL476" s="212">
        <f t="shared" si="53"/>
        <v>0</v>
      </c>
      <c r="AM476" s="113" t="s">
        <v>407</v>
      </c>
      <c r="AN476" s="113">
        <v>0</v>
      </c>
      <c r="AO476" s="156">
        <v>0</v>
      </c>
      <c r="AP476" s="149" t="s">
        <v>511</v>
      </c>
      <c r="AQ476" s="150" t="s">
        <v>512</v>
      </c>
    </row>
    <row r="477" spans="1:43" ht="30.75" customHeight="1" x14ac:dyDescent="0.15">
      <c r="A477" s="158" t="s">
        <v>415</v>
      </c>
      <c r="B477" s="109" t="s">
        <v>519</v>
      </c>
      <c r="C477" s="109" t="s">
        <v>526</v>
      </c>
      <c r="D477" s="185" t="s">
        <v>458</v>
      </c>
      <c r="E477" s="109" t="s">
        <v>1614</v>
      </c>
      <c r="F477" s="109" t="s">
        <v>240</v>
      </c>
      <c r="G477" s="109"/>
      <c r="H477" s="109"/>
      <c r="I477" s="109"/>
      <c r="J477" s="109"/>
      <c r="K477" s="109"/>
      <c r="L477" s="109"/>
      <c r="M477" s="109" t="s">
        <v>402</v>
      </c>
      <c r="N477" s="109" t="s">
        <v>403</v>
      </c>
      <c r="O477" s="139" t="s">
        <v>404</v>
      </c>
      <c r="P477" s="109" t="s">
        <v>414</v>
      </c>
      <c r="Q477" s="153">
        <v>31</v>
      </c>
      <c r="R477" s="114"/>
      <c r="S477" s="109"/>
      <c r="T477" s="109"/>
      <c r="U477" s="109"/>
      <c r="V477" s="151"/>
      <c r="W477" s="107"/>
      <c r="X477" s="108"/>
      <c r="Y477" s="110">
        <f t="shared" si="50"/>
        <v>0</v>
      </c>
      <c r="Z477" s="108"/>
      <c r="AA477" s="108"/>
      <c r="AB477" s="146"/>
      <c r="AC477" s="147" t="s">
        <v>406</v>
      </c>
      <c r="AD477" s="112">
        <v>0</v>
      </c>
      <c r="AE477" s="113">
        <v>0</v>
      </c>
      <c r="AF477" s="111">
        <f t="shared" si="48"/>
        <v>0</v>
      </c>
      <c r="AG477" s="113">
        <v>0</v>
      </c>
      <c r="AH477" s="113">
        <v>0</v>
      </c>
      <c r="AI477" s="115">
        <f t="shared" si="49"/>
        <v>0</v>
      </c>
      <c r="AJ477" s="108">
        <f t="shared" si="51"/>
        <v>0</v>
      </c>
      <c r="AK477" s="240">
        <f t="shared" si="52"/>
        <v>0</v>
      </c>
      <c r="AL477" s="212">
        <f t="shared" si="53"/>
        <v>0</v>
      </c>
      <c r="AM477" s="113" t="s">
        <v>407</v>
      </c>
      <c r="AN477" s="113">
        <v>0</v>
      </c>
      <c r="AO477" s="156">
        <v>0</v>
      </c>
      <c r="AP477" s="149" t="s">
        <v>511</v>
      </c>
      <c r="AQ477" s="150" t="s">
        <v>512</v>
      </c>
    </row>
    <row r="478" spans="1:43" ht="30.75" customHeight="1" x14ac:dyDescent="0.15">
      <c r="A478" s="158" t="s">
        <v>415</v>
      </c>
      <c r="B478" s="109" t="s">
        <v>519</v>
      </c>
      <c r="C478" s="109" t="s">
        <v>526</v>
      </c>
      <c r="D478" s="185" t="s">
        <v>459</v>
      </c>
      <c r="E478" s="109" t="s">
        <v>1614</v>
      </c>
      <c r="F478" s="109" t="s">
        <v>240</v>
      </c>
      <c r="G478" s="109"/>
      <c r="H478" s="109"/>
      <c r="I478" s="109"/>
      <c r="J478" s="109"/>
      <c r="K478" s="109"/>
      <c r="L478" s="109"/>
      <c r="M478" s="109" t="s">
        <v>402</v>
      </c>
      <c r="N478" s="109" t="s">
        <v>403</v>
      </c>
      <c r="O478" s="139" t="s">
        <v>404</v>
      </c>
      <c r="P478" s="109" t="s">
        <v>414</v>
      </c>
      <c r="Q478" s="153">
        <v>31</v>
      </c>
      <c r="R478" s="114"/>
      <c r="S478" s="109"/>
      <c r="T478" s="109"/>
      <c r="U478" s="109"/>
      <c r="V478" s="151"/>
      <c r="W478" s="107"/>
      <c r="X478" s="108"/>
      <c r="Y478" s="110">
        <f t="shared" si="50"/>
        <v>0</v>
      </c>
      <c r="Z478" s="108"/>
      <c r="AA478" s="108"/>
      <c r="AB478" s="146"/>
      <c r="AC478" s="147" t="s">
        <v>406</v>
      </c>
      <c r="AD478" s="112">
        <v>0</v>
      </c>
      <c r="AE478" s="113">
        <v>0</v>
      </c>
      <c r="AF478" s="111">
        <f t="shared" si="48"/>
        <v>0</v>
      </c>
      <c r="AG478" s="113">
        <v>0</v>
      </c>
      <c r="AH478" s="113">
        <v>0</v>
      </c>
      <c r="AI478" s="115">
        <f t="shared" si="49"/>
        <v>0</v>
      </c>
      <c r="AJ478" s="108">
        <f t="shared" si="51"/>
        <v>0</v>
      </c>
      <c r="AK478" s="240">
        <f t="shared" si="52"/>
        <v>0</v>
      </c>
      <c r="AL478" s="212">
        <f t="shared" si="53"/>
        <v>0</v>
      </c>
      <c r="AM478" s="113" t="s">
        <v>407</v>
      </c>
      <c r="AN478" s="113">
        <v>0</v>
      </c>
      <c r="AO478" s="156">
        <v>0</v>
      </c>
      <c r="AP478" s="149" t="s">
        <v>511</v>
      </c>
      <c r="AQ478" s="150" t="s">
        <v>512</v>
      </c>
    </row>
    <row r="479" spans="1:43" ht="42.75" customHeight="1" x14ac:dyDescent="0.15">
      <c r="A479" s="158" t="s">
        <v>415</v>
      </c>
      <c r="B479" s="109" t="s">
        <v>519</v>
      </c>
      <c r="C479" s="109" t="s">
        <v>526</v>
      </c>
      <c r="D479" s="185" t="s">
        <v>460</v>
      </c>
      <c r="E479" s="109" t="s">
        <v>1614</v>
      </c>
      <c r="F479" s="109" t="s">
        <v>240</v>
      </c>
      <c r="G479" s="109"/>
      <c r="H479" s="109"/>
      <c r="I479" s="109"/>
      <c r="J479" s="109"/>
      <c r="K479" s="109"/>
      <c r="L479" s="109"/>
      <c r="M479" s="109" t="s">
        <v>402</v>
      </c>
      <c r="N479" s="109" t="s">
        <v>403</v>
      </c>
      <c r="O479" s="139" t="s">
        <v>404</v>
      </c>
      <c r="P479" s="109" t="s">
        <v>414</v>
      </c>
      <c r="Q479" s="153">
        <v>31</v>
      </c>
      <c r="R479" s="114"/>
      <c r="S479" s="109"/>
      <c r="T479" s="109"/>
      <c r="U479" s="109"/>
      <c r="V479" s="151"/>
      <c r="W479" s="107"/>
      <c r="X479" s="108"/>
      <c r="Y479" s="110">
        <f t="shared" si="50"/>
        <v>0</v>
      </c>
      <c r="Z479" s="108"/>
      <c r="AA479" s="108"/>
      <c r="AB479" s="146"/>
      <c r="AC479" s="147" t="s">
        <v>406</v>
      </c>
      <c r="AD479" s="112">
        <v>0</v>
      </c>
      <c r="AE479" s="113">
        <v>0</v>
      </c>
      <c r="AF479" s="111">
        <f t="shared" si="48"/>
        <v>0</v>
      </c>
      <c r="AG479" s="113">
        <v>0</v>
      </c>
      <c r="AH479" s="113">
        <v>0</v>
      </c>
      <c r="AI479" s="115">
        <f t="shared" si="49"/>
        <v>0</v>
      </c>
      <c r="AJ479" s="108">
        <f t="shared" si="51"/>
        <v>0</v>
      </c>
      <c r="AK479" s="240">
        <f t="shared" si="52"/>
        <v>0</v>
      </c>
      <c r="AL479" s="212">
        <f t="shared" si="53"/>
        <v>0</v>
      </c>
      <c r="AM479" s="113" t="s">
        <v>407</v>
      </c>
      <c r="AN479" s="113">
        <v>0</v>
      </c>
      <c r="AO479" s="156">
        <v>0</v>
      </c>
      <c r="AP479" s="149" t="s">
        <v>511</v>
      </c>
      <c r="AQ479" s="150" t="s">
        <v>512</v>
      </c>
    </row>
    <row r="480" spans="1:43" ht="30.75" customHeight="1" x14ac:dyDescent="0.15">
      <c r="A480" s="158" t="s">
        <v>415</v>
      </c>
      <c r="B480" s="109" t="s">
        <v>519</v>
      </c>
      <c r="C480" s="109" t="s">
        <v>526</v>
      </c>
      <c r="D480" s="185" t="s">
        <v>461</v>
      </c>
      <c r="E480" s="109" t="s">
        <v>1614</v>
      </c>
      <c r="F480" s="109" t="s">
        <v>240</v>
      </c>
      <c r="G480" s="109"/>
      <c r="H480" s="109"/>
      <c r="I480" s="109"/>
      <c r="J480" s="109"/>
      <c r="K480" s="109"/>
      <c r="L480" s="109"/>
      <c r="M480" s="109" t="s">
        <v>402</v>
      </c>
      <c r="N480" s="109" t="s">
        <v>403</v>
      </c>
      <c r="O480" s="139" t="s">
        <v>404</v>
      </c>
      <c r="P480" s="109" t="s">
        <v>414</v>
      </c>
      <c r="Q480" s="153">
        <v>31</v>
      </c>
      <c r="R480" s="114"/>
      <c r="S480" s="109"/>
      <c r="T480" s="109"/>
      <c r="U480" s="109"/>
      <c r="V480" s="151"/>
      <c r="W480" s="107"/>
      <c r="X480" s="108"/>
      <c r="Y480" s="110">
        <f t="shared" si="50"/>
        <v>0</v>
      </c>
      <c r="Z480" s="108"/>
      <c r="AA480" s="108"/>
      <c r="AB480" s="146"/>
      <c r="AC480" s="147" t="s">
        <v>406</v>
      </c>
      <c r="AD480" s="112">
        <v>0</v>
      </c>
      <c r="AE480" s="113">
        <v>0</v>
      </c>
      <c r="AF480" s="111">
        <f t="shared" si="48"/>
        <v>0</v>
      </c>
      <c r="AG480" s="113">
        <v>0</v>
      </c>
      <c r="AH480" s="113">
        <v>0</v>
      </c>
      <c r="AI480" s="115">
        <f t="shared" si="49"/>
        <v>0</v>
      </c>
      <c r="AJ480" s="108">
        <f t="shared" si="51"/>
        <v>0</v>
      </c>
      <c r="AK480" s="240">
        <f t="shared" si="52"/>
        <v>0</v>
      </c>
      <c r="AL480" s="212">
        <f t="shared" si="53"/>
        <v>0</v>
      </c>
      <c r="AM480" s="113" t="s">
        <v>407</v>
      </c>
      <c r="AN480" s="113">
        <v>0</v>
      </c>
      <c r="AO480" s="156">
        <v>0</v>
      </c>
      <c r="AP480" s="149" t="s">
        <v>511</v>
      </c>
      <c r="AQ480" s="150" t="s">
        <v>512</v>
      </c>
    </row>
    <row r="481" spans="1:43" ht="30.75" customHeight="1" x14ac:dyDescent="0.15">
      <c r="A481" s="158" t="s">
        <v>415</v>
      </c>
      <c r="B481" s="109" t="s">
        <v>519</v>
      </c>
      <c r="C481" s="109" t="s">
        <v>526</v>
      </c>
      <c r="D481" s="185" t="s">
        <v>462</v>
      </c>
      <c r="E481" s="109" t="s">
        <v>1614</v>
      </c>
      <c r="F481" s="109" t="s">
        <v>240</v>
      </c>
      <c r="G481" s="109"/>
      <c r="H481" s="109"/>
      <c r="I481" s="109"/>
      <c r="J481" s="109"/>
      <c r="K481" s="109"/>
      <c r="L481" s="109"/>
      <c r="M481" s="109" t="s">
        <v>402</v>
      </c>
      <c r="N481" s="109" t="s">
        <v>403</v>
      </c>
      <c r="O481" s="139" t="s">
        <v>404</v>
      </c>
      <c r="P481" s="109" t="s">
        <v>414</v>
      </c>
      <c r="Q481" s="153">
        <v>31</v>
      </c>
      <c r="R481" s="114"/>
      <c r="S481" s="109"/>
      <c r="T481" s="109"/>
      <c r="U481" s="109"/>
      <c r="V481" s="151"/>
      <c r="W481" s="107"/>
      <c r="X481" s="108"/>
      <c r="Y481" s="110">
        <f t="shared" si="50"/>
        <v>0</v>
      </c>
      <c r="Z481" s="108"/>
      <c r="AA481" s="108"/>
      <c r="AB481" s="146"/>
      <c r="AC481" s="147" t="s">
        <v>406</v>
      </c>
      <c r="AD481" s="112">
        <v>0</v>
      </c>
      <c r="AE481" s="113">
        <v>0</v>
      </c>
      <c r="AF481" s="111">
        <f t="shared" si="48"/>
        <v>0</v>
      </c>
      <c r="AG481" s="113">
        <v>0</v>
      </c>
      <c r="AH481" s="113">
        <v>0</v>
      </c>
      <c r="AI481" s="115">
        <f t="shared" si="49"/>
        <v>0</v>
      </c>
      <c r="AJ481" s="108">
        <f t="shared" si="51"/>
        <v>0</v>
      </c>
      <c r="AK481" s="240">
        <f t="shared" si="52"/>
        <v>0</v>
      </c>
      <c r="AL481" s="212">
        <f t="shared" si="53"/>
        <v>0</v>
      </c>
      <c r="AM481" s="113" t="s">
        <v>407</v>
      </c>
      <c r="AN481" s="113">
        <v>0</v>
      </c>
      <c r="AO481" s="156">
        <v>0</v>
      </c>
      <c r="AP481" s="149" t="s">
        <v>511</v>
      </c>
      <c r="AQ481" s="150" t="s">
        <v>512</v>
      </c>
    </row>
    <row r="482" spans="1:43" ht="30.75" customHeight="1" x14ac:dyDescent="0.15">
      <c r="A482" s="158" t="s">
        <v>415</v>
      </c>
      <c r="B482" s="109" t="s">
        <v>519</v>
      </c>
      <c r="C482" s="109" t="s">
        <v>526</v>
      </c>
      <c r="D482" s="185" t="s">
        <v>463</v>
      </c>
      <c r="E482" s="109" t="s">
        <v>1614</v>
      </c>
      <c r="F482" s="109" t="s">
        <v>240</v>
      </c>
      <c r="G482" s="109"/>
      <c r="H482" s="109"/>
      <c r="I482" s="109"/>
      <c r="J482" s="109"/>
      <c r="K482" s="109"/>
      <c r="L482" s="109"/>
      <c r="M482" s="109" t="s">
        <v>402</v>
      </c>
      <c r="N482" s="109" t="s">
        <v>403</v>
      </c>
      <c r="O482" s="139" t="s">
        <v>404</v>
      </c>
      <c r="P482" s="109" t="s">
        <v>414</v>
      </c>
      <c r="Q482" s="153">
        <v>31</v>
      </c>
      <c r="R482" s="114"/>
      <c r="S482" s="109"/>
      <c r="T482" s="109"/>
      <c r="U482" s="109"/>
      <c r="V482" s="151"/>
      <c r="W482" s="107"/>
      <c r="X482" s="108"/>
      <c r="Y482" s="110">
        <f t="shared" si="50"/>
        <v>0</v>
      </c>
      <c r="Z482" s="108"/>
      <c r="AA482" s="108"/>
      <c r="AB482" s="146"/>
      <c r="AC482" s="147" t="s">
        <v>406</v>
      </c>
      <c r="AD482" s="112">
        <v>0</v>
      </c>
      <c r="AE482" s="113">
        <v>0</v>
      </c>
      <c r="AF482" s="111">
        <f t="shared" si="48"/>
        <v>0</v>
      </c>
      <c r="AG482" s="113">
        <v>0</v>
      </c>
      <c r="AH482" s="113">
        <v>0</v>
      </c>
      <c r="AI482" s="115">
        <f t="shared" si="49"/>
        <v>0</v>
      </c>
      <c r="AJ482" s="108">
        <f t="shared" si="51"/>
        <v>0</v>
      </c>
      <c r="AK482" s="240">
        <f t="shared" si="52"/>
        <v>0</v>
      </c>
      <c r="AL482" s="212">
        <f t="shared" si="53"/>
        <v>0</v>
      </c>
      <c r="AM482" s="113" t="s">
        <v>407</v>
      </c>
      <c r="AN482" s="113">
        <v>0</v>
      </c>
      <c r="AO482" s="156">
        <v>0</v>
      </c>
      <c r="AP482" s="149" t="s">
        <v>511</v>
      </c>
      <c r="AQ482" s="150" t="s">
        <v>512</v>
      </c>
    </row>
    <row r="483" spans="1:43" ht="30.75" customHeight="1" x14ac:dyDescent="0.15">
      <c r="A483" s="158" t="s">
        <v>415</v>
      </c>
      <c r="B483" s="109" t="s">
        <v>519</v>
      </c>
      <c r="C483" s="109" t="s">
        <v>526</v>
      </c>
      <c r="D483" s="185" t="s">
        <v>464</v>
      </c>
      <c r="E483" s="109" t="s">
        <v>1614</v>
      </c>
      <c r="F483" s="109" t="s">
        <v>240</v>
      </c>
      <c r="G483" s="109"/>
      <c r="H483" s="109"/>
      <c r="I483" s="109"/>
      <c r="J483" s="109"/>
      <c r="K483" s="109"/>
      <c r="L483" s="109"/>
      <c r="M483" s="109" t="s">
        <v>402</v>
      </c>
      <c r="N483" s="109" t="s">
        <v>403</v>
      </c>
      <c r="O483" s="139" t="s">
        <v>404</v>
      </c>
      <c r="P483" s="109" t="s">
        <v>414</v>
      </c>
      <c r="Q483" s="153">
        <v>31</v>
      </c>
      <c r="R483" s="114"/>
      <c r="S483" s="109"/>
      <c r="T483" s="109"/>
      <c r="U483" s="109"/>
      <c r="V483" s="151"/>
      <c r="W483" s="107"/>
      <c r="X483" s="108"/>
      <c r="Y483" s="110">
        <f t="shared" si="50"/>
        <v>0</v>
      </c>
      <c r="Z483" s="108"/>
      <c r="AA483" s="108"/>
      <c r="AB483" s="146"/>
      <c r="AC483" s="147" t="s">
        <v>406</v>
      </c>
      <c r="AD483" s="112">
        <v>0</v>
      </c>
      <c r="AE483" s="113">
        <v>0</v>
      </c>
      <c r="AF483" s="111">
        <f t="shared" si="48"/>
        <v>0</v>
      </c>
      <c r="AG483" s="113">
        <v>0</v>
      </c>
      <c r="AH483" s="113">
        <v>0</v>
      </c>
      <c r="AI483" s="115">
        <f t="shared" si="49"/>
        <v>0</v>
      </c>
      <c r="AJ483" s="108">
        <f t="shared" si="51"/>
        <v>0</v>
      </c>
      <c r="AK483" s="240">
        <f t="shared" si="52"/>
        <v>0</v>
      </c>
      <c r="AL483" s="212">
        <f t="shared" si="53"/>
        <v>0</v>
      </c>
      <c r="AM483" s="113" t="s">
        <v>407</v>
      </c>
      <c r="AN483" s="113">
        <v>0</v>
      </c>
      <c r="AO483" s="156">
        <v>0</v>
      </c>
      <c r="AP483" s="149" t="s">
        <v>511</v>
      </c>
      <c r="AQ483" s="150" t="s">
        <v>512</v>
      </c>
    </row>
    <row r="484" spans="1:43" ht="45" customHeight="1" x14ac:dyDescent="0.15">
      <c r="A484" s="158" t="s">
        <v>415</v>
      </c>
      <c r="B484" s="109" t="s">
        <v>519</v>
      </c>
      <c r="C484" s="109" t="s">
        <v>526</v>
      </c>
      <c r="D484" s="185" t="s">
        <v>465</v>
      </c>
      <c r="E484" s="109" t="s">
        <v>1614</v>
      </c>
      <c r="F484" s="109" t="s">
        <v>240</v>
      </c>
      <c r="G484" s="109"/>
      <c r="H484" s="109"/>
      <c r="I484" s="109"/>
      <c r="J484" s="109"/>
      <c r="K484" s="109"/>
      <c r="L484" s="109"/>
      <c r="M484" s="109" t="s">
        <v>402</v>
      </c>
      <c r="N484" s="109" t="s">
        <v>403</v>
      </c>
      <c r="O484" s="139" t="s">
        <v>404</v>
      </c>
      <c r="P484" s="109" t="s">
        <v>414</v>
      </c>
      <c r="Q484" s="153">
        <v>31</v>
      </c>
      <c r="R484" s="114"/>
      <c r="S484" s="109"/>
      <c r="T484" s="109"/>
      <c r="U484" s="109"/>
      <c r="V484" s="151"/>
      <c r="W484" s="107"/>
      <c r="X484" s="108"/>
      <c r="Y484" s="110">
        <f t="shared" si="50"/>
        <v>0</v>
      </c>
      <c r="Z484" s="108"/>
      <c r="AA484" s="108"/>
      <c r="AB484" s="146"/>
      <c r="AC484" s="147" t="s">
        <v>406</v>
      </c>
      <c r="AD484" s="112">
        <v>0</v>
      </c>
      <c r="AE484" s="113">
        <v>0</v>
      </c>
      <c r="AF484" s="111">
        <f t="shared" si="48"/>
        <v>0</v>
      </c>
      <c r="AG484" s="113">
        <v>0</v>
      </c>
      <c r="AH484" s="113">
        <v>0</v>
      </c>
      <c r="AI484" s="115">
        <f t="shared" si="49"/>
        <v>0</v>
      </c>
      <c r="AJ484" s="108">
        <f t="shared" si="51"/>
        <v>0</v>
      </c>
      <c r="AK484" s="240">
        <f t="shared" si="52"/>
        <v>0</v>
      </c>
      <c r="AL484" s="212">
        <f t="shared" si="53"/>
        <v>0</v>
      </c>
      <c r="AM484" s="113" t="s">
        <v>407</v>
      </c>
      <c r="AN484" s="113">
        <v>0</v>
      </c>
      <c r="AO484" s="156">
        <v>0</v>
      </c>
      <c r="AP484" s="149" t="s">
        <v>511</v>
      </c>
      <c r="AQ484" s="150" t="s">
        <v>512</v>
      </c>
    </row>
    <row r="485" spans="1:43" ht="30.75" customHeight="1" x14ac:dyDescent="0.15">
      <c r="A485" s="158" t="s">
        <v>415</v>
      </c>
      <c r="B485" s="109" t="s">
        <v>519</v>
      </c>
      <c r="C485" s="109" t="s">
        <v>526</v>
      </c>
      <c r="D485" s="185" t="s">
        <v>466</v>
      </c>
      <c r="E485" s="109" t="s">
        <v>1614</v>
      </c>
      <c r="F485" s="109" t="s">
        <v>240</v>
      </c>
      <c r="G485" s="109"/>
      <c r="H485" s="109"/>
      <c r="I485" s="109"/>
      <c r="J485" s="109"/>
      <c r="K485" s="109"/>
      <c r="L485" s="109"/>
      <c r="M485" s="109" t="s">
        <v>402</v>
      </c>
      <c r="N485" s="109" t="s">
        <v>403</v>
      </c>
      <c r="O485" s="139" t="s">
        <v>404</v>
      </c>
      <c r="P485" s="109" t="s">
        <v>414</v>
      </c>
      <c r="Q485" s="153">
        <v>31</v>
      </c>
      <c r="R485" s="114"/>
      <c r="S485" s="109"/>
      <c r="T485" s="109"/>
      <c r="U485" s="109"/>
      <c r="V485" s="151"/>
      <c r="W485" s="107"/>
      <c r="X485" s="108"/>
      <c r="Y485" s="110">
        <f t="shared" si="50"/>
        <v>0</v>
      </c>
      <c r="Z485" s="108"/>
      <c r="AA485" s="108"/>
      <c r="AB485" s="146"/>
      <c r="AC485" s="147" t="s">
        <v>406</v>
      </c>
      <c r="AD485" s="112">
        <v>0</v>
      </c>
      <c r="AE485" s="113">
        <v>0</v>
      </c>
      <c r="AF485" s="111">
        <f t="shared" si="48"/>
        <v>0</v>
      </c>
      <c r="AG485" s="113">
        <v>0</v>
      </c>
      <c r="AH485" s="113">
        <v>0</v>
      </c>
      <c r="AI485" s="115">
        <f t="shared" si="49"/>
        <v>0</v>
      </c>
      <c r="AJ485" s="108">
        <f t="shared" si="51"/>
        <v>0</v>
      </c>
      <c r="AK485" s="240">
        <f t="shared" si="52"/>
        <v>0</v>
      </c>
      <c r="AL485" s="212">
        <f t="shared" si="53"/>
        <v>0</v>
      </c>
      <c r="AM485" s="113" t="s">
        <v>407</v>
      </c>
      <c r="AN485" s="113">
        <v>0</v>
      </c>
      <c r="AO485" s="156">
        <v>0</v>
      </c>
      <c r="AP485" s="149" t="s">
        <v>511</v>
      </c>
      <c r="AQ485" s="150" t="s">
        <v>512</v>
      </c>
    </row>
    <row r="486" spans="1:43" ht="30.75" customHeight="1" x14ac:dyDescent="0.15">
      <c r="A486" s="158" t="s">
        <v>415</v>
      </c>
      <c r="B486" s="109" t="s">
        <v>519</v>
      </c>
      <c r="C486" s="109" t="s">
        <v>526</v>
      </c>
      <c r="D486" s="185" t="s">
        <v>467</v>
      </c>
      <c r="E486" s="109" t="s">
        <v>1614</v>
      </c>
      <c r="F486" s="109" t="s">
        <v>240</v>
      </c>
      <c r="G486" s="109"/>
      <c r="H486" s="109"/>
      <c r="I486" s="109"/>
      <c r="J486" s="109"/>
      <c r="K486" s="109"/>
      <c r="L486" s="109"/>
      <c r="M486" s="109" t="s">
        <v>402</v>
      </c>
      <c r="N486" s="109" t="s">
        <v>403</v>
      </c>
      <c r="O486" s="139" t="s">
        <v>404</v>
      </c>
      <c r="P486" s="109" t="s">
        <v>414</v>
      </c>
      <c r="Q486" s="153">
        <v>31</v>
      </c>
      <c r="R486" s="114"/>
      <c r="S486" s="109"/>
      <c r="T486" s="109"/>
      <c r="U486" s="109"/>
      <c r="V486" s="151"/>
      <c r="W486" s="107"/>
      <c r="X486" s="108"/>
      <c r="Y486" s="110">
        <f t="shared" si="50"/>
        <v>0</v>
      </c>
      <c r="Z486" s="108"/>
      <c r="AA486" s="108"/>
      <c r="AB486" s="146"/>
      <c r="AC486" s="147" t="s">
        <v>406</v>
      </c>
      <c r="AD486" s="112">
        <v>0</v>
      </c>
      <c r="AE486" s="113">
        <v>0</v>
      </c>
      <c r="AF486" s="111">
        <f t="shared" si="48"/>
        <v>0</v>
      </c>
      <c r="AG486" s="113">
        <v>0</v>
      </c>
      <c r="AH486" s="113">
        <v>0</v>
      </c>
      <c r="AI486" s="115">
        <f t="shared" si="49"/>
        <v>0</v>
      </c>
      <c r="AJ486" s="108">
        <f t="shared" si="51"/>
        <v>0</v>
      </c>
      <c r="AK486" s="240">
        <f t="shared" si="52"/>
        <v>0</v>
      </c>
      <c r="AL486" s="212">
        <f t="shared" si="53"/>
        <v>0</v>
      </c>
      <c r="AM486" s="113" t="s">
        <v>407</v>
      </c>
      <c r="AN486" s="113">
        <v>0</v>
      </c>
      <c r="AO486" s="156">
        <v>0</v>
      </c>
      <c r="AP486" s="149" t="s">
        <v>511</v>
      </c>
      <c r="AQ486" s="150" t="s">
        <v>512</v>
      </c>
    </row>
    <row r="487" spans="1:43" ht="30.75" customHeight="1" x14ac:dyDescent="0.15">
      <c r="A487" s="158" t="s">
        <v>415</v>
      </c>
      <c r="B487" s="109" t="s">
        <v>519</v>
      </c>
      <c r="C487" s="109" t="s">
        <v>526</v>
      </c>
      <c r="D487" s="185" t="s">
        <v>468</v>
      </c>
      <c r="E487" s="109" t="s">
        <v>1614</v>
      </c>
      <c r="F487" s="109" t="s">
        <v>240</v>
      </c>
      <c r="G487" s="109"/>
      <c r="H487" s="109"/>
      <c r="I487" s="109"/>
      <c r="J487" s="109"/>
      <c r="K487" s="109"/>
      <c r="L487" s="109"/>
      <c r="M487" s="109" t="s">
        <v>402</v>
      </c>
      <c r="N487" s="109" t="s">
        <v>403</v>
      </c>
      <c r="O487" s="139" t="s">
        <v>404</v>
      </c>
      <c r="P487" s="109" t="s">
        <v>414</v>
      </c>
      <c r="Q487" s="153">
        <v>31</v>
      </c>
      <c r="R487" s="114"/>
      <c r="S487" s="109"/>
      <c r="T487" s="109"/>
      <c r="U487" s="109"/>
      <c r="V487" s="151"/>
      <c r="W487" s="107"/>
      <c r="X487" s="108"/>
      <c r="Y487" s="110">
        <f t="shared" si="50"/>
        <v>0</v>
      </c>
      <c r="Z487" s="108"/>
      <c r="AA487" s="108"/>
      <c r="AB487" s="146"/>
      <c r="AC487" s="147" t="s">
        <v>406</v>
      </c>
      <c r="AD487" s="112">
        <v>0</v>
      </c>
      <c r="AE487" s="113">
        <v>0</v>
      </c>
      <c r="AF487" s="111">
        <f t="shared" ref="AF487:AF550" si="54">+AD487+AE487</f>
        <v>0</v>
      </c>
      <c r="AG487" s="113">
        <v>0</v>
      </c>
      <c r="AH487" s="113">
        <v>0</v>
      </c>
      <c r="AI487" s="115">
        <f t="shared" ref="AI487:AI550" si="55">+AG487+AH487</f>
        <v>0</v>
      </c>
      <c r="AJ487" s="108">
        <f t="shared" si="51"/>
        <v>0</v>
      </c>
      <c r="AK487" s="240">
        <f t="shared" si="52"/>
        <v>0</v>
      </c>
      <c r="AL487" s="212">
        <f t="shared" si="53"/>
        <v>0</v>
      </c>
      <c r="AM487" s="113" t="s">
        <v>407</v>
      </c>
      <c r="AN487" s="113">
        <v>0</v>
      </c>
      <c r="AO487" s="156">
        <v>0</v>
      </c>
      <c r="AP487" s="149" t="s">
        <v>511</v>
      </c>
      <c r="AQ487" s="150" t="s">
        <v>512</v>
      </c>
    </row>
    <row r="488" spans="1:43" ht="30.75" customHeight="1" x14ac:dyDescent="0.15">
      <c r="A488" s="158" t="s">
        <v>415</v>
      </c>
      <c r="B488" s="109" t="s">
        <v>519</v>
      </c>
      <c r="C488" s="109" t="s">
        <v>526</v>
      </c>
      <c r="D488" s="185" t="s">
        <v>469</v>
      </c>
      <c r="E488" s="109" t="s">
        <v>1614</v>
      </c>
      <c r="F488" s="109" t="s">
        <v>240</v>
      </c>
      <c r="G488" s="109"/>
      <c r="H488" s="109"/>
      <c r="I488" s="109"/>
      <c r="J488" s="109"/>
      <c r="K488" s="109"/>
      <c r="L488" s="109"/>
      <c r="M488" s="109" t="s">
        <v>402</v>
      </c>
      <c r="N488" s="109" t="s">
        <v>403</v>
      </c>
      <c r="O488" s="139" t="s">
        <v>404</v>
      </c>
      <c r="P488" s="109" t="s">
        <v>414</v>
      </c>
      <c r="Q488" s="153">
        <v>31</v>
      </c>
      <c r="R488" s="114"/>
      <c r="S488" s="109"/>
      <c r="T488" s="109"/>
      <c r="U488" s="109"/>
      <c r="V488" s="151"/>
      <c r="W488" s="107"/>
      <c r="X488" s="108"/>
      <c r="Y488" s="110">
        <f t="shared" si="50"/>
        <v>0</v>
      </c>
      <c r="Z488" s="108"/>
      <c r="AA488" s="108"/>
      <c r="AB488" s="146"/>
      <c r="AC488" s="147" t="s">
        <v>406</v>
      </c>
      <c r="AD488" s="112">
        <v>0</v>
      </c>
      <c r="AE488" s="113">
        <v>0</v>
      </c>
      <c r="AF488" s="111">
        <f t="shared" si="54"/>
        <v>0</v>
      </c>
      <c r="AG488" s="113">
        <v>0</v>
      </c>
      <c r="AH488" s="113">
        <v>0</v>
      </c>
      <c r="AI488" s="115">
        <f t="shared" si="55"/>
        <v>0</v>
      </c>
      <c r="AJ488" s="108">
        <f t="shared" si="51"/>
        <v>0</v>
      </c>
      <c r="AK488" s="240">
        <f t="shared" si="52"/>
        <v>0</v>
      </c>
      <c r="AL488" s="212">
        <f t="shared" si="53"/>
        <v>0</v>
      </c>
      <c r="AM488" s="113" t="s">
        <v>407</v>
      </c>
      <c r="AN488" s="113">
        <v>0</v>
      </c>
      <c r="AO488" s="156">
        <v>0</v>
      </c>
      <c r="AP488" s="149" t="s">
        <v>511</v>
      </c>
      <c r="AQ488" s="150" t="s">
        <v>512</v>
      </c>
    </row>
    <row r="489" spans="1:43" ht="30.75" customHeight="1" x14ac:dyDescent="0.15">
      <c r="A489" s="158" t="s">
        <v>415</v>
      </c>
      <c r="B489" s="109" t="s">
        <v>519</v>
      </c>
      <c r="C489" s="109" t="s">
        <v>526</v>
      </c>
      <c r="D489" s="185" t="s">
        <v>470</v>
      </c>
      <c r="E489" s="109" t="s">
        <v>1614</v>
      </c>
      <c r="F489" s="109" t="s">
        <v>240</v>
      </c>
      <c r="G489" s="109"/>
      <c r="H489" s="109"/>
      <c r="I489" s="109"/>
      <c r="J489" s="109"/>
      <c r="K489" s="109"/>
      <c r="L489" s="109"/>
      <c r="M489" s="109" t="s">
        <v>402</v>
      </c>
      <c r="N489" s="109" t="s">
        <v>403</v>
      </c>
      <c r="O489" s="139" t="s">
        <v>404</v>
      </c>
      <c r="P489" s="109" t="s">
        <v>414</v>
      </c>
      <c r="Q489" s="153">
        <v>31</v>
      </c>
      <c r="R489" s="114"/>
      <c r="S489" s="109"/>
      <c r="T489" s="109"/>
      <c r="U489" s="109"/>
      <c r="V489" s="151"/>
      <c r="W489" s="107"/>
      <c r="X489" s="108"/>
      <c r="Y489" s="110">
        <f t="shared" si="50"/>
        <v>0</v>
      </c>
      <c r="Z489" s="108"/>
      <c r="AA489" s="108"/>
      <c r="AB489" s="146"/>
      <c r="AC489" s="147" t="s">
        <v>406</v>
      </c>
      <c r="AD489" s="112">
        <v>0</v>
      </c>
      <c r="AE489" s="113">
        <v>0</v>
      </c>
      <c r="AF489" s="111">
        <f t="shared" si="54"/>
        <v>0</v>
      </c>
      <c r="AG489" s="113">
        <v>0</v>
      </c>
      <c r="AH489" s="113">
        <v>0</v>
      </c>
      <c r="AI489" s="115">
        <f t="shared" si="55"/>
        <v>0</v>
      </c>
      <c r="AJ489" s="108">
        <f t="shared" si="51"/>
        <v>0</v>
      </c>
      <c r="AK489" s="240">
        <f t="shared" si="52"/>
        <v>0</v>
      </c>
      <c r="AL489" s="212">
        <f t="shared" si="53"/>
        <v>0</v>
      </c>
      <c r="AM489" s="113" t="s">
        <v>407</v>
      </c>
      <c r="AN489" s="113">
        <v>0</v>
      </c>
      <c r="AO489" s="156">
        <v>0</v>
      </c>
      <c r="AP489" s="149" t="s">
        <v>511</v>
      </c>
      <c r="AQ489" s="150" t="s">
        <v>512</v>
      </c>
    </row>
    <row r="490" spans="1:43" ht="30.75" customHeight="1" x14ac:dyDescent="0.15">
      <c r="A490" s="158" t="s">
        <v>415</v>
      </c>
      <c r="B490" s="109" t="s">
        <v>519</v>
      </c>
      <c r="C490" s="109" t="s">
        <v>526</v>
      </c>
      <c r="D490" s="185" t="s">
        <v>471</v>
      </c>
      <c r="E490" s="109" t="s">
        <v>1614</v>
      </c>
      <c r="F490" s="109" t="s">
        <v>240</v>
      </c>
      <c r="G490" s="109"/>
      <c r="H490" s="109"/>
      <c r="I490" s="109"/>
      <c r="J490" s="109"/>
      <c r="K490" s="109"/>
      <c r="L490" s="109"/>
      <c r="M490" s="109" t="s">
        <v>402</v>
      </c>
      <c r="N490" s="109" t="s">
        <v>403</v>
      </c>
      <c r="O490" s="139" t="s">
        <v>404</v>
      </c>
      <c r="P490" s="109" t="s">
        <v>414</v>
      </c>
      <c r="Q490" s="153">
        <v>31</v>
      </c>
      <c r="R490" s="114"/>
      <c r="S490" s="109"/>
      <c r="T490" s="109"/>
      <c r="U490" s="109"/>
      <c r="V490" s="151"/>
      <c r="W490" s="107"/>
      <c r="X490" s="108"/>
      <c r="Y490" s="110">
        <f t="shared" si="50"/>
        <v>0</v>
      </c>
      <c r="Z490" s="108"/>
      <c r="AA490" s="108"/>
      <c r="AB490" s="146"/>
      <c r="AC490" s="147" t="s">
        <v>406</v>
      </c>
      <c r="AD490" s="112">
        <v>0</v>
      </c>
      <c r="AE490" s="113">
        <v>0</v>
      </c>
      <c r="AF490" s="111">
        <f t="shared" si="54"/>
        <v>0</v>
      </c>
      <c r="AG490" s="113">
        <v>0</v>
      </c>
      <c r="AH490" s="113">
        <v>0</v>
      </c>
      <c r="AI490" s="115">
        <f t="shared" si="55"/>
        <v>0</v>
      </c>
      <c r="AJ490" s="108">
        <f t="shared" si="51"/>
        <v>0</v>
      </c>
      <c r="AK490" s="240">
        <f t="shared" si="52"/>
        <v>0</v>
      </c>
      <c r="AL490" s="212">
        <f t="shared" si="53"/>
        <v>0</v>
      </c>
      <c r="AM490" s="113" t="s">
        <v>407</v>
      </c>
      <c r="AN490" s="113">
        <v>0</v>
      </c>
      <c r="AO490" s="156">
        <v>0</v>
      </c>
      <c r="AP490" s="149" t="s">
        <v>511</v>
      </c>
      <c r="AQ490" s="150" t="s">
        <v>512</v>
      </c>
    </row>
    <row r="491" spans="1:43" ht="30.75" customHeight="1" x14ac:dyDescent="0.15">
      <c r="A491" s="158" t="s">
        <v>415</v>
      </c>
      <c r="B491" s="109" t="s">
        <v>519</v>
      </c>
      <c r="C491" s="109" t="s">
        <v>526</v>
      </c>
      <c r="D491" s="185" t="s">
        <v>472</v>
      </c>
      <c r="E491" s="109" t="s">
        <v>1614</v>
      </c>
      <c r="F491" s="109" t="s">
        <v>240</v>
      </c>
      <c r="G491" s="109"/>
      <c r="H491" s="109"/>
      <c r="I491" s="109"/>
      <c r="J491" s="109"/>
      <c r="K491" s="109"/>
      <c r="L491" s="109"/>
      <c r="M491" s="109" t="s">
        <v>402</v>
      </c>
      <c r="N491" s="109" t="s">
        <v>403</v>
      </c>
      <c r="O491" s="139" t="s">
        <v>404</v>
      </c>
      <c r="P491" s="109" t="s">
        <v>414</v>
      </c>
      <c r="Q491" s="153">
        <v>31</v>
      </c>
      <c r="R491" s="114"/>
      <c r="S491" s="109"/>
      <c r="T491" s="109"/>
      <c r="U491" s="109"/>
      <c r="V491" s="151"/>
      <c r="W491" s="107"/>
      <c r="X491" s="108"/>
      <c r="Y491" s="110">
        <f t="shared" si="50"/>
        <v>0</v>
      </c>
      <c r="Z491" s="108"/>
      <c r="AA491" s="108"/>
      <c r="AB491" s="146"/>
      <c r="AC491" s="147" t="s">
        <v>406</v>
      </c>
      <c r="AD491" s="112">
        <v>0</v>
      </c>
      <c r="AE491" s="113">
        <v>0</v>
      </c>
      <c r="AF491" s="111">
        <f t="shared" si="54"/>
        <v>0</v>
      </c>
      <c r="AG491" s="113">
        <v>0</v>
      </c>
      <c r="AH491" s="113">
        <v>0</v>
      </c>
      <c r="AI491" s="115">
        <f t="shared" si="55"/>
        <v>0</v>
      </c>
      <c r="AJ491" s="108">
        <f t="shared" si="51"/>
        <v>0</v>
      </c>
      <c r="AK491" s="240">
        <f t="shared" si="52"/>
        <v>0</v>
      </c>
      <c r="AL491" s="212">
        <f t="shared" si="53"/>
        <v>0</v>
      </c>
      <c r="AM491" s="113" t="s">
        <v>407</v>
      </c>
      <c r="AN491" s="113">
        <v>0</v>
      </c>
      <c r="AO491" s="156">
        <v>0</v>
      </c>
      <c r="AP491" s="149" t="s">
        <v>511</v>
      </c>
      <c r="AQ491" s="150" t="s">
        <v>512</v>
      </c>
    </row>
    <row r="492" spans="1:43" ht="30.75" customHeight="1" x14ac:dyDescent="0.15">
      <c r="A492" s="158" t="s">
        <v>415</v>
      </c>
      <c r="B492" s="109" t="s">
        <v>519</v>
      </c>
      <c r="C492" s="109" t="s">
        <v>526</v>
      </c>
      <c r="D492" s="185" t="s">
        <v>473</v>
      </c>
      <c r="E492" s="109" t="s">
        <v>1614</v>
      </c>
      <c r="F492" s="109" t="s">
        <v>240</v>
      </c>
      <c r="G492" s="109"/>
      <c r="H492" s="109"/>
      <c r="I492" s="109"/>
      <c r="J492" s="109"/>
      <c r="K492" s="109"/>
      <c r="L492" s="109"/>
      <c r="M492" s="109" t="s">
        <v>402</v>
      </c>
      <c r="N492" s="109" t="s">
        <v>403</v>
      </c>
      <c r="O492" s="139" t="s">
        <v>404</v>
      </c>
      <c r="P492" s="109" t="s">
        <v>414</v>
      </c>
      <c r="Q492" s="153">
        <v>31</v>
      </c>
      <c r="R492" s="114"/>
      <c r="S492" s="109"/>
      <c r="T492" s="109"/>
      <c r="U492" s="109"/>
      <c r="V492" s="151"/>
      <c r="W492" s="107"/>
      <c r="X492" s="108"/>
      <c r="Y492" s="110">
        <f t="shared" si="50"/>
        <v>0</v>
      </c>
      <c r="Z492" s="108"/>
      <c r="AA492" s="108"/>
      <c r="AB492" s="146"/>
      <c r="AC492" s="147" t="s">
        <v>406</v>
      </c>
      <c r="AD492" s="112">
        <v>0</v>
      </c>
      <c r="AE492" s="113">
        <v>0</v>
      </c>
      <c r="AF492" s="111">
        <f t="shared" si="54"/>
        <v>0</v>
      </c>
      <c r="AG492" s="113">
        <v>0</v>
      </c>
      <c r="AH492" s="113">
        <v>0</v>
      </c>
      <c r="AI492" s="115">
        <f t="shared" si="55"/>
        <v>0</v>
      </c>
      <c r="AJ492" s="108">
        <f t="shared" si="51"/>
        <v>0</v>
      </c>
      <c r="AK492" s="240">
        <f t="shared" si="52"/>
        <v>0</v>
      </c>
      <c r="AL492" s="212">
        <f t="shared" si="53"/>
        <v>0</v>
      </c>
      <c r="AM492" s="113" t="s">
        <v>407</v>
      </c>
      <c r="AN492" s="113">
        <v>0</v>
      </c>
      <c r="AO492" s="156">
        <v>0</v>
      </c>
      <c r="AP492" s="149" t="s">
        <v>511</v>
      </c>
      <c r="AQ492" s="150" t="s">
        <v>512</v>
      </c>
    </row>
    <row r="493" spans="1:43" ht="30.75" customHeight="1" x14ac:dyDescent="0.15">
      <c r="A493" s="158" t="s">
        <v>415</v>
      </c>
      <c r="B493" s="109" t="s">
        <v>519</v>
      </c>
      <c r="C493" s="109" t="s">
        <v>526</v>
      </c>
      <c r="D493" s="185" t="s">
        <v>474</v>
      </c>
      <c r="E493" s="109" t="s">
        <v>1614</v>
      </c>
      <c r="F493" s="109" t="s">
        <v>240</v>
      </c>
      <c r="G493" s="109"/>
      <c r="H493" s="109"/>
      <c r="I493" s="109"/>
      <c r="J493" s="109"/>
      <c r="K493" s="109"/>
      <c r="L493" s="109"/>
      <c r="M493" s="109" t="s">
        <v>402</v>
      </c>
      <c r="N493" s="109" t="s">
        <v>403</v>
      </c>
      <c r="O493" s="139" t="s">
        <v>404</v>
      </c>
      <c r="P493" s="109" t="s">
        <v>414</v>
      </c>
      <c r="Q493" s="153">
        <v>31</v>
      </c>
      <c r="R493" s="114"/>
      <c r="S493" s="109"/>
      <c r="T493" s="109"/>
      <c r="U493" s="109"/>
      <c r="V493" s="151"/>
      <c r="W493" s="107"/>
      <c r="X493" s="108"/>
      <c r="Y493" s="110">
        <f t="shared" si="50"/>
        <v>0</v>
      </c>
      <c r="Z493" s="108"/>
      <c r="AA493" s="108"/>
      <c r="AB493" s="146"/>
      <c r="AC493" s="147" t="s">
        <v>406</v>
      </c>
      <c r="AD493" s="112">
        <v>0</v>
      </c>
      <c r="AE493" s="113">
        <v>0</v>
      </c>
      <c r="AF493" s="111">
        <f t="shared" si="54"/>
        <v>0</v>
      </c>
      <c r="AG493" s="113">
        <v>0</v>
      </c>
      <c r="AH493" s="113">
        <v>0</v>
      </c>
      <c r="AI493" s="115">
        <f t="shared" si="55"/>
        <v>0</v>
      </c>
      <c r="AJ493" s="108">
        <f t="shared" si="51"/>
        <v>0</v>
      </c>
      <c r="AK493" s="240">
        <f t="shared" si="52"/>
        <v>0</v>
      </c>
      <c r="AL493" s="212">
        <f t="shared" si="53"/>
        <v>0</v>
      </c>
      <c r="AM493" s="113" t="s">
        <v>407</v>
      </c>
      <c r="AN493" s="113">
        <v>0</v>
      </c>
      <c r="AO493" s="156">
        <v>0</v>
      </c>
      <c r="AP493" s="149" t="s">
        <v>511</v>
      </c>
      <c r="AQ493" s="150" t="s">
        <v>512</v>
      </c>
    </row>
    <row r="494" spans="1:43" ht="30.75" customHeight="1" x14ac:dyDescent="0.15">
      <c r="A494" s="158" t="s">
        <v>415</v>
      </c>
      <c r="B494" s="109" t="s">
        <v>519</v>
      </c>
      <c r="C494" s="109" t="s">
        <v>526</v>
      </c>
      <c r="D494" s="185" t="s">
        <v>475</v>
      </c>
      <c r="E494" s="109" t="s">
        <v>1614</v>
      </c>
      <c r="F494" s="109" t="s">
        <v>240</v>
      </c>
      <c r="G494" s="109"/>
      <c r="H494" s="109"/>
      <c r="I494" s="109"/>
      <c r="J494" s="109"/>
      <c r="K494" s="109"/>
      <c r="L494" s="109"/>
      <c r="M494" s="109" t="s">
        <v>402</v>
      </c>
      <c r="N494" s="109" t="s">
        <v>403</v>
      </c>
      <c r="O494" s="139" t="s">
        <v>404</v>
      </c>
      <c r="P494" s="109" t="s">
        <v>414</v>
      </c>
      <c r="Q494" s="153">
        <v>31</v>
      </c>
      <c r="R494" s="114"/>
      <c r="S494" s="109"/>
      <c r="T494" s="109"/>
      <c r="U494" s="109"/>
      <c r="V494" s="151"/>
      <c r="W494" s="107"/>
      <c r="X494" s="108"/>
      <c r="Y494" s="110">
        <f t="shared" si="50"/>
        <v>0</v>
      </c>
      <c r="Z494" s="108"/>
      <c r="AA494" s="108"/>
      <c r="AB494" s="146"/>
      <c r="AC494" s="147" t="s">
        <v>406</v>
      </c>
      <c r="AD494" s="112">
        <v>0</v>
      </c>
      <c r="AE494" s="113">
        <v>0</v>
      </c>
      <c r="AF494" s="111">
        <f t="shared" si="54"/>
        <v>0</v>
      </c>
      <c r="AG494" s="113">
        <v>0</v>
      </c>
      <c r="AH494" s="113">
        <v>0</v>
      </c>
      <c r="AI494" s="115">
        <f t="shared" si="55"/>
        <v>0</v>
      </c>
      <c r="AJ494" s="108">
        <f t="shared" si="51"/>
        <v>0</v>
      </c>
      <c r="AK494" s="240">
        <f t="shared" si="52"/>
        <v>0</v>
      </c>
      <c r="AL494" s="212">
        <f t="shared" si="53"/>
        <v>0</v>
      </c>
      <c r="AM494" s="113" t="s">
        <v>407</v>
      </c>
      <c r="AN494" s="113">
        <v>0</v>
      </c>
      <c r="AO494" s="156">
        <v>0</v>
      </c>
      <c r="AP494" s="149" t="s">
        <v>511</v>
      </c>
      <c r="AQ494" s="150" t="s">
        <v>512</v>
      </c>
    </row>
    <row r="495" spans="1:43" ht="30.75" customHeight="1" x14ac:dyDescent="0.15">
      <c r="A495" s="158" t="s">
        <v>415</v>
      </c>
      <c r="B495" s="109" t="s">
        <v>519</v>
      </c>
      <c r="C495" s="109" t="s">
        <v>526</v>
      </c>
      <c r="D495" s="185" t="s">
        <v>476</v>
      </c>
      <c r="E495" s="109" t="s">
        <v>1614</v>
      </c>
      <c r="F495" s="109" t="s">
        <v>240</v>
      </c>
      <c r="G495" s="109"/>
      <c r="H495" s="109"/>
      <c r="I495" s="109"/>
      <c r="J495" s="109"/>
      <c r="K495" s="109"/>
      <c r="L495" s="109"/>
      <c r="M495" s="109" t="s">
        <v>402</v>
      </c>
      <c r="N495" s="109" t="s">
        <v>403</v>
      </c>
      <c r="O495" s="139" t="s">
        <v>404</v>
      </c>
      <c r="P495" s="109" t="s">
        <v>414</v>
      </c>
      <c r="Q495" s="153">
        <v>31</v>
      </c>
      <c r="R495" s="114"/>
      <c r="S495" s="109"/>
      <c r="T495" s="109"/>
      <c r="U495" s="109"/>
      <c r="V495" s="151"/>
      <c r="W495" s="107"/>
      <c r="X495" s="108"/>
      <c r="Y495" s="110">
        <f t="shared" si="50"/>
        <v>0</v>
      </c>
      <c r="Z495" s="108"/>
      <c r="AA495" s="108"/>
      <c r="AB495" s="146"/>
      <c r="AC495" s="147" t="s">
        <v>406</v>
      </c>
      <c r="AD495" s="112">
        <v>0</v>
      </c>
      <c r="AE495" s="113">
        <v>0</v>
      </c>
      <c r="AF495" s="111">
        <f t="shared" si="54"/>
        <v>0</v>
      </c>
      <c r="AG495" s="113">
        <v>0</v>
      </c>
      <c r="AH495" s="113">
        <v>0</v>
      </c>
      <c r="AI495" s="115">
        <f t="shared" si="55"/>
        <v>0</v>
      </c>
      <c r="AJ495" s="108">
        <f t="shared" si="51"/>
        <v>0</v>
      </c>
      <c r="AK495" s="240">
        <f t="shared" si="52"/>
        <v>0</v>
      </c>
      <c r="AL495" s="212">
        <f t="shared" si="53"/>
        <v>0</v>
      </c>
      <c r="AM495" s="113" t="s">
        <v>407</v>
      </c>
      <c r="AN495" s="113">
        <v>0</v>
      </c>
      <c r="AO495" s="156">
        <v>0</v>
      </c>
      <c r="AP495" s="149" t="s">
        <v>511</v>
      </c>
      <c r="AQ495" s="150" t="s">
        <v>512</v>
      </c>
    </row>
    <row r="496" spans="1:43" ht="30.75" customHeight="1" x14ac:dyDescent="0.15">
      <c r="A496" s="158" t="s">
        <v>415</v>
      </c>
      <c r="B496" s="109" t="s">
        <v>519</v>
      </c>
      <c r="C496" s="109" t="s">
        <v>526</v>
      </c>
      <c r="D496" s="185" t="s">
        <v>477</v>
      </c>
      <c r="E496" s="109" t="s">
        <v>1614</v>
      </c>
      <c r="F496" s="109" t="s">
        <v>240</v>
      </c>
      <c r="G496" s="109"/>
      <c r="H496" s="109"/>
      <c r="I496" s="109"/>
      <c r="J496" s="109"/>
      <c r="K496" s="109"/>
      <c r="L496" s="109"/>
      <c r="M496" s="109" t="s">
        <v>402</v>
      </c>
      <c r="N496" s="109" t="s">
        <v>403</v>
      </c>
      <c r="O496" s="139" t="s">
        <v>404</v>
      </c>
      <c r="P496" s="109" t="s">
        <v>414</v>
      </c>
      <c r="Q496" s="153">
        <v>31</v>
      </c>
      <c r="R496" s="114"/>
      <c r="S496" s="109"/>
      <c r="T496" s="109"/>
      <c r="U496" s="109"/>
      <c r="V496" s="151"/>
      <c r="W496" s="107"/>
      <c r="X496" s="108"/>
      <c r="Y496" s="110">
        <f t="shared" si="50"/>
        <v>0</v>
      </c>
      <c r="Z496" s="108"/>
      <c r="AA496" s="108"/>
      <c r="AB496" s="146"/>
      <c r="AC496" s="147" t="s">
        <v>406</v>
      </c>
      <c r="AD496" s="112">
        <v>0</v>
      </c>
      <c r="AE496" s="113">
        <v>0</v>
      </c>
      <c r="AF496" s="111">
        <f t="shared" si="54"/>
        <v>0</v>
      </c>
      <c r="AG496" s="113">
        <v>0</v>
      </c>
      <c r="AH496" s="113">
        <v>0</v>
      </c>
      <c r="AI496" s="115">
        <f t="shared" si="55"/>
        <v>0</v>
      </c>
      <c r="AJ496" s="108">
        <f t="shared" si="51"/>
        <v>0</v>
      </c>
      <c r="AK496" s="240">
        <f t="shared" si="52"/>
        <v>0</v>
      </c>
      <c r="AL496" s="212">
        <f t="shared" si="53"/>
        <v>0</v>
      </c>
      <c r="AM496" s="113" t="s">
        <v>407</v>
      </c>
      <c r="AN496" s="113">
        <v>0</v>
      </c>
      <c r="AO496" s="156">
        <v>0</v>
      </c>
      <c r="AP496" s="149" t="s">
        <v>511</v>
      </c>
      <c r="AQ496" s="150" t="s">
        <v>512</v>
      </c>
    </row>
    <row r="497" spans="1:43" ht="30.75" customHeight="1" x14ac:dyDescent="0.15">
      <c r="A497" s="158" t="s">
        <v>415</v>
      </c>
      <c r="B497" s="109" t="s">
        <v>519</v>
      </c>
      <c r="C497" s="109" t="s">
        <v>526</v>
      </c>
      <c r="D497" s="185" t="s">
        <v>478</v>
      </c>
      <c r="E497" s="109" t="s">
        <v>1614</v>
      </c>
      <c r="F497" s="109" t="s">
        <v>240</v>
      </c>
      <c r="G497" s="109"/>
      <c r="H497" s="109"/>
      <c r="I497" s="109"/>
      <c r="J497" s="109"/>
      <c r="K497" s="109"/>
      <c r="L497" s="109"/>
      <c r="M497" s="109" t="s">
        <v>402</v>
      </c>
      <c r="N497" s="109" t="s">
        <v>403</v>
      </c>
      <c r="O497" s="139" t="s">
        <v>404</v>
      </c>
      <c r="P497" s="109" t="s">
        <v>414</v>
      </c>
      <c r="Q497" s="153">
        <v>31</v>
      </c>
      <c r="R497" s="114"/>
      <c r="S497" s="109"/>
      <c r="T497" s="109"/>
      <c r="U497" s="109"/>
      <c r="V497" s="151"/>
      <c r="W497" s="107"/>
      <c r="X497" s="108"/>
      <c r="Y497" s="110">
        <f t="shared" ref="Y497:Y560" si="56">+W497+X497</f>
        <v>0</v>
      </c>
      <c r="Z497" s="108"/>
      <c r="AA497" s="108"/>
      <c r="AB497" s="146"/>
      <c r="AC497" s="147" t="s">
        <v>406</v>
      </c>
      <c r="AD497" s="112">
        <v>0</v>
      </c>
      <c r="AE497" s="113">
        <v>0</v>
      </c>
      <c r="AF497" s="111">
        <f t="shared" si="54"/>
        <v>0</v>
      </c>
      <c r="AG497" s="113">
        <v>0</v>
      </c>
      <c r="AH497" s="113">
        <v>0</v>
      </c>
      <c r="AI497" s="115">
        <f t="shared" si="55"/>
        <v>0</v>
      </c>
      <c r="AJ497" s="108">
        <f t="shared" ref="AJ497:AK560" si="57">+AD497+AG497</f>
        <v>0</v>
      </c>
      <c r="AK497" s="240">
        <f t="shared" si="52"/>
        <v>0</v>
      </c>
      <c r="AL497" s="212">
        <f t="shared" si="53"/>
        <v>0</v>
      </c>
      <c r="AM497" s="113" t="s">
        <v>407</v>
      </c>
      <c r="AN497" s="113">
        <v>0</v>
      </c>
      <c r="AO497" s="156">
        <v>0</v>
      </c>
      <c r="AP497" s="149" t="s">
        <v>511</v>
      </c>
      <c r="AQ497" s="150" t="s">
        <v>512</v>
      </c>
    </row>
    <row r="498" spans="1:43" ht="30.75" customHeight="1" x14ac:dyDescent="0.15">
      <c r="A498" s="158" t="s">
        <v>415</v>
      </c>
      <c r="B498" s="109" t="s">
        <v>519</v>
      </c>
      <c r="C498" s="109" t="s">
        <v>526</v>
      </c>
      <c r="D498" s="185" t="s">
        <v>479</v>
      </c>
      <c r="E498" s="109" t="s">
        <v>1614</v>
      </c>
      <c r="F498" s="109" t="s">
        <v>240</v>
      </c>
      <c r="G498" s="109"/>
      <c r="H498" s="109"/>
      <c r="I498" s="109"/>
      <c r="J498" s="109"/>
      <c r="K498" s="109"/>
      <c r="L498" s="109"/>
      <c r="M498" s="109" t="s">
        <v>402</v>
      </c>
      <c r="N498" s="109" t="s">
        <v>403</v>
      </c>
      <c r="O498" s="139" t="s">
        <v>404</v>
      </c>
      <c r="P498" s="109" t="s">
        <v>414</v>
      </c>
      <c r="Q498" s="153">
        <v>31</v>
      </c>
      <c r="R498" s="114"/>
      <c r="S498" s="109"/>
      <c r="T498" s="109"/>
      <c r="U498" s="109"/>
      <c r="V498" s="151"/>
      <c r="W498" s="107"/>
      <c r="X498" s="108"/>
      <c r="Y498" s="110">
        <f t="shared" si="56"/>
        <v>0</v>
      </c>
      <c r="Z498" s="108"/>
      <c r="AA498" s="108"/>
      <c r="AB498" s="146"/>
      <c r="AC498" s="147" t="s">
        <v>406</v>
      </c>
      <c r="AD498" s="112">
        <v>0</v>
      </c>
      <c r="AE498" s="113">
        <v>0</v>
      </c>
      <c r="AF498" s="111">
        <f t="shared" si="54"/>
        <v>0</v>
      </c>
      <c r="AG498" s="113">
        <v>0</v>
      </c>
      <c r="AH498" s="113">
        <v>0</v>
      </c>
      <c r="AI498" s="115">
        <f t="shared" si="55"/>
        <v>0</v>
      </c>
      <c r="AJ498" s="108">
        <f t="shared" si="57"/>
        <v>0</v>
      </c>
      <c r="AK498" s="240">
        <f t="shared" si="52"/>
        <v>0</v>
      </c>
      <c r="AL498" s="212">
        <f t="shared" si="53"/>
        <v>0</v>
      </c>
      <c r="AM498" s="113" t="s">
        <v>407</v>
      </c>
      <c r="AN498" s="113">
        <v>0</v>
      </c>
      <c r="AO498" s="156">
        <v>0</v>
      </c>
      <c r="AP498" s="149" t="s">
        <v>511</v>
      </c>
      <c r="AQ498" s="150" t="s">
        <v>512</v>
      </c>
    </row>
    <row r="499" spans="1:43" ht="30.75" customHeight="1" x14ac:dyDescent="0.15">
      <c r="A499" s="158" t="s">
        <v>415</v>
      </c>
      <c r="B499" s="109" t="s">
        <v>519</v>
      </c>
      <c r="C499" s="109" t="s">
        <v>526</v>
      </c>
      <c r="D499" s="185" t="s">
        <v>480</v>
      </c>
      <c r="E499" s="109" t="s">
        <v>1614</v>
      </c>
      <c r="F499" s="109" t="s">
        <v>240</v>
      </c>
      <c r="G499" s="109"/>
      <c r="H499" s="109"/>
      <c r="I499" s="109"/>
      <c r="J499" s="109"/>
      <c r="K499" s="109"/>
      <c r="L499" s="109"/>
      <c r="M499" s="109" t="s">
        <v>402</v>
      </c>
      <c r="N499" s="109" t="s">
        <v>403</v>
      </c>
      <c r="O499" s="139" t="s">
        <v>404</v>
      </c>
      <c r="P499" s="109" t="s">
        <v>414</v>
      </c>
      <c r="Q499" s="153">
        <v>31</v>
      </c>
      <c r="R499" s="114"/>
      <c r="S499" s="109"/>
      <c r="T499" s="109"/>
      <c r="U499" s="109"/>
      <c r="V499" s="151"/>
      <c r="W499" s="107"/>
      <c r="X499" s="108"/>
      <c r="Y499" s="110">
        <f t="shared" si="56"/>
        <v>0</v>
      </c>
      <c r="Z499" s="108"/>
      <c r="AA499" s="108"/>
      <c r="AB499" s="146"/>
      <c r="AC499" s="147" t="s">
        <v>406</v>
      </c>
      <c r="AD499" s="112">
        <v>0</v>
      </c>
      <c r="AE499" s="113">
        <v>0</v>
      </c>
      <c r="AF499" s="111">
        <f t="shared" si="54"/>
        <v>0</v>
      </c>
      <c r="AG499" s="113">
        <v>0</v>
      </c>
      <c r="AH499" s="113">
        <v>0</v>
      </c>
      <c r="AI499" s="115">
        <f t="shared" si="55"/>
        <v>0</v>
      </c>
      <c r="AJ499" s="108">
        <f t="shared" si="57"/>
        <v>0</v>
      </c>
      <c r="AK499" s="240">
        <f t="shared" si="52"/>
        <v>0</v>
      </c>
      <c r="AL499" s="212">
        <f t="shared" si="53"/>
        <v>0</v>
      </c>
      <c r="AM499" s="113" t="s">
        <v>407</v>
      </c>
      <c r="AN499" s="113">
        <v>0</v>
      </c>
      <c r="AO499" s="156">
        <v>0</v>
      </c>
      <c r="AP499" s="149" t="s">
        <v>511</v>
      </c>
      <c r="AQ499" s="150" t="s">
        <v>512</v>
      </c>
    </row>
    <row r="500" spans="1:43" ht="30.75" customHeight="1" x14ac:dyDescent="0.15">
      <c r="A500" s="158" t="s">
        <v>415</v>
      </c>
      <c r="B500" s="109" t="s">
        <v>519</v>
      </c>
      <c r="C500" s="109" t="s">
        <v>526</v>
      </c>
      <c r="D500" s="185" t="s">
        <v>481</v>
      </c>
      <c r="E500" s="109" t="s">
        <v>1614</v>
      </c>
      <c r="F500" s="109" t="s">
        <v>240</v>
      </c>
      <c r="G500" s="109"/>
      <c r="H500" s="109"/>
      <c r="I500" s="109"/>
      <c r="J500" s="109"/>
      <c r="K500" s="109"/>
      <c r="L500" s="109"/>
      <c r="M500" s="109" t="s">
        <v>402</v>
      </c>
      <c r="N500" s="109" t="s">
        <v>403</v>
      </c>
      <c r="O500" s="139" t="s">
        <v>404</v>
      </c>
      <c r="P500" s="109" t="s">
        <v>414</v>
      </c>
      <c r="Q500" s="153">
        <v>31</v>
      </c>
      <c r="R500" s="114"/>
      <c r="S500" s="109"/>
      <c r="T500" s="109"/>
      <c r="U500" s="109"/>
      <c r="V500" s="151"/>
      <c r="W500" s="107"/>
      <c r="X500" s="108"/>
      <c r="Y500" s="110">
        <f t="shared" si="56"/>
        <v>0</v>
      </c>
      <c r="Z500" s="108"/>
      <c r="AA500" s="108"/>
      <c r="AB500" s="146"/>
      <c r="AC500" s="147" t="s">
        <v>406</v>
      </c>
      <c r="AD500" s="112">
        <v>0</v>
      </c>
      <c r="AE500" s="113">
        <v>0</v>
      </c>
      <c r="AF500" s="111">
        <f t="shared" si="54"/>
        <v>0</v>
      </c>
      <c r="AG500" s="113">
        <v>0</v>
      </c>
      <c r="AH500" s="113">
        <v>0</v>
      </c>
      <c r="AI500" s="115">
        <f t="shared" si="55"/>
        <v>0</v>
      </c>
      <c r="AJ500" s="108">
        <f t="shared" si="57"/>
        <v>0</v>
      </c>
      <c r="AK500" s="240">
        <f t="shared" ref="AK500:AK509" si="58">AE500+AH500</f>
        <v>0</v>
      </c>
      <c r="AL500" s="212">
        <f t="shared" si="53"/>
        <v>0</v>
      </c>
      <c r="AM500" s="113" t="s">
        <v>407</v>
      </c>
      <c r="AN500" s="113">
        <v>0</v>
      </c>
      <c r="AO500" s="156">
        <v>0</v>
      </c>
      <c r="AP500" s="149" t="s">
        <v>511</v>
      </c>
      <c r="AQ500" s="150" t="s">
        <v>512</v>
      </c>
    </row>
    <row r="501" spans="1:43" ht="30.75" customHeight="1" x14ac:dyDescent="0.15">
      <c r="A501" s="158" t="s">
        <v>415</v>
      </c>
      <c r="B501" s="109" t="s">
        <v>519</v>
      </c>
      <c r="C501" s="109" t="s">
        <v>526</v>
      </c>
      <c r="D501" s="185" t="s">
        <v>482</v>
      </c>
      <c r="E501" s="109" t="s">
        <v>1614</v>
      </c>
      <c r="F501" s="109" t="s">
        <v>240</v>
      </c>
      <c r="G501" s="109"/>
      <c r="H501" s="109"/>
      <c r="I501" s="109"/>
      <c r="J501" s="109"/>
      <c r="K501" s="109"/>
      <c r="L501" s="109"/>
      <c r="M501" s="109" t="s">
        <v>402</v>
      </c>
      <c r="N501" s="109" t="s">
        <v>403</v>
      </c>
      <c r="O501" s="139" t="s">
        <v>404</v>
      </c>
      <c r="P501" s="109" t="s">
        <v>414</v>
      </c>
      <c r="Q501" s="153">
        <v>31</v>
      </c>
      <c r="R501" s="114"/>
      <c r="S501" s="109"/>
      <c r="T501" s="109"/>
      <c r="U501" s="109"/>
      <c r="V501" s="151"/>
      <c r="W501" s="107"/>
      <c r="X501" s="108"/>
      <c r="Y501" s="110">
        <f t="shared" si="56"/>
        <v>0</v>
      </c>
      <c r="Z501" s="108"/>
      <c r="AA501" s="108"/>
      <c r="AB501" s="146"/>
      <c r="AC501" s="147" t="s">
        <v>406</v>
      </c>
      <c r="AD501" s="112">
        <v>0</v>
      </c>
      <c r="AE501" s="113">
        <v>0</v>
      </c>
      <c r="AF501" s="111">
        <f t="shared" si="54"/>
        <v>0</v>
      </c>
      <c r="AG501" s="113">
        <v>0</v>
      </c>
      <c r="AH501" s="113">
        <v>0</v>
      </c>
      <c r="AI501" s="115">
        <f t="shared" si="55"/>
        <v>0</v>
      </c>
      <c r="AJ501" s="108">
        <f t="shared" si="57"/>
        <v>0</v>
      </c>
      <c r="AK501" s="240">
        <f t="shared" si="58"/>
        <v>0</v>
      </c>
      <c r="AL501" s="212">
        <f t="shared" si="53"/>
        <v>0</v>
      </c>
      <c r="AM501" s="113" t="s">
        <v>407</v>
      </c>
      <c r="AN501" s="113">
        <v>0</v>
      </c>
      <c r="AO501" s="156">
        <v>0</v>
      </c>
      <c r="AP501" s="149" t="s">
        <v>511</v>
      </c>
      <c r="AQ501" s="150" t="s">
        <v>512</v>
      </c>
    </row>
    <row r="502" spans="1:43" ht="30.75" customHeight="1" x14ac:dyDescent="0.15">
      <c r="A502" s="158" t="s">
        <v>415</v>
      </c>
      <c r="B502" s="109" t="s">
        <v>519</v>
      </c>
      <c r="C502" s="109" t="s">
        <v>526</v>
      </c>
      <c r="D502" s="185" t="s">
        <v>483</v>
      </c>
      <c r="E502" s="109" t="s">
        <v>1614</v>
      </c>
      <c r="F502" s="109" t="s">
        <v>240</v>
      </c>
      <c r="G502" s="109"/>
      <c r="H502" s="109"/>
      <c r="I502" s="109"/>
      <c r="J502" s="109"/>
      <c r="K502" s="109"/>
      <c r="L502" s="109"/>
      <c r="M502" s="109" t="s">
        <v>402</v>
      </c>
      <c r="N502" s="109" t="s">
        <v>403</v>
      </c>
      <c r="O502" s="139" t="s">
        <v>404</v>
      </c>
      <c r="P502" s="109" t="s">
        <v>414</v>
      </c>
      <c r="Q502" s="153">
        <v>31</v>
      </c>
      <c r="R502" s="114"/>
      <c r="S502" s="109"/>
      <c r="T502" s="109"/>
      <c r="U502" s="109"/>
      <c r="V502" s="151"/>
      <c r="W502" s="107"/>
      <c r="X502" s="108"/>
      <c r="Y502" s="110">
        <f t="shared" si="56"/>
        <v>0</v>
      </c>
      <c r="Z502" s="108"/>
      <c r="AA502" s="108"/>
      <c r="AB502" s="146"/>
      <c r="AC502" s="147" t="s">
        <v>406</v>
      </c>
      <c r="AD502" s="112">
        <v>0</v>
      </c>
      <c r="AE502" s="113">
        <v>0</v>
      </c>
      <c r="AF502" s="111">
        <f t="shared" si="54"/>
        <v>0</v>
      </c>
      <c r="AG502" s="113">
        <v>0</v>
      </c>
      <c r="AH502" s="113">
        <v>0</v>
      </c>
      <c r="AI502" s="115">
        <f t="shared" si="55"/>
        <v>0</v>
      </c>
      <c r="AJ502" s="108">
        <f t="shared" si="57"/>
        <v>0</v>
      </c>
      <c r="AK502" s="240">
        <f t="shared" si="58"/>
        <v>0</v>
      </c>
      <c r="AL502" s="212">
        <f t="shared" si="53"/>
        <v>0</v>
      </c>
      <c r="AM502" s="113" t="s">
        <v>407</v>
      </c>
      <c r="AN502" s="113">
        <v>0</v>
      </c>
      <c r="AO502" s="156">
        <v>0</v>
      </c>
      <c r="AP502" s="149" t="s">
        <v>511</v>
      </c>
      <c r="AQ502" s="150" t="s">
        <v>512</v>
      </c>
    </row>
    <row r="503" spans="1:43" ht="30.75" customHeight="1" x14ac:dyDescent="0.15">
      <c r="A503" s="158" t="s">
        <v>415</v>
      </c>
      <c r="B503" s="109" t="s">
        <v>519</v>
      </c>
      <c r="C503" s="109" t="s">
        <v>526</v>
      </c>
      <c r="D503" s="185" t="s">
        <v>484</v>
      </c>
      <c r="E503" s="109" t="s">
        <v>1614</v>
      </c>
      <c r="F503" s="109" t="s">
        <v>240</v>
      </c>
      <c r="G503" s="109"/>
      <c r="H503" s="109"/>
      <c r="I503" s="109"/>
      <c r="J503" s="109"/>
      <c r="K503" s="109"/>
      <c r="L503" s="109"/>
      <c r="M503" s="109" t="s">
        <v>402</v>
      </c>
      <c r="N503" s="109" t="s">
        <v>403</v>
      </c>
      <c r="O503" s="139" t="s">
        <v>404</v>
      </c>
      <c r="P503" s="109" t="s">
        <v>414</v>
      </c>
      <c r="Q503" s="153">
        <v>31</v>
      </c>
      <c r="R503" s="114"/>
      <c r="S503" s="109"/>
      <c r="T503" s="109"/>
      <c r="U503" s="109"/>
      <c r="V503" s="151"/>
      <c r="W503" s="107"/>
      <c r="X503" s="108"/>
      <c r="Y503" s="110">
        <f t="shared" si="56"/>
        <v>0</v>
      </c>
      <c r="Z503" s="108"/>
      <c r="AA503" s="108"/>
      <c r="AB503" s="146"/>
      <c r="AC503" s="147" t="s">
        <v>406</v>
      </c>
      <c r="AD503" s="112">
        <v>0</v>
      </c>
      <c r="AE503" s="113">
        <v>0</v>
      </c>
      <c r="AF503" s="111">
        <f t="shared" si="54"/>
        <v>0</v>
      </c>
      <c r="AG503" s="113">
        <v>0</v>
      </c>
      <c r="AH503" s="113">
        <v>0</v>
      </c>
      <c r="AI503" s="115">
        <f t="shared" si="55"/>
        <v>0</v>
      </c>
      <c r="AJ503" s="108">
        <f t="shared" si="57"/>
        <v>0</v>
      </c>
      <c r="AK503" s="240">
        <f t="shared" si="58"/>
        <v>0</v>
      </c>
      <c r="AL503" s="212">
        <f t="shared" si="53"/>
        <v>0</v>
      </c>
      <c r="AM503" s="113" t="s">
        <v>407</v>
      </c>
      <c r="AN503" s="113">
        <v>0</v>
      </c>
      <c r="AO503" s="156">
        <v>0</v>
      </c>
      <c r="AP503" s="149" t="s">
        <v>511</v>
      </c>
      <c r="AQ503" s="150" t="s">
        <v>512</v>
      </c>
    </row>
    <row r="504" spans="1:43" ht="42" customHeight="1" x14ac:dyDescent="0.15">
      <c r="A504" s="158" t="s">
        <v>415</v>
      </c>
      <c r="B504" s="109" t="s">
        <v>519</v>
      </c>
      <c r="C504" s="109" t="s">
        <v>526</v>
      </c>
      <c r="D504" s="185" t="s">
        <v>485</v>
      </c>
      <c r="E504" s="109" t="s">
        <v>1614</v>
      </c>
      <c r="F504" s="109" t="s">
        <v>240</v>
      </c>
      <c r="G504" s="109"/>
      <c r="H504" s="109"/>
      <c r="I504" s="109"/>
      <c r="J504" s="109"/>
      <c r="K504" s="109"/>
      <c r="L504" s="109"/>
      <c r="M504" s="109" t="s">
        <v>402</v>
      </c>
      <c r="N504" s="109" t="s">
        <v>403</v>
      </c>
      <c r="O504" s="139" t="s">
        <v>404</v>
      </c>
      <c r="P504" s="109" t="s">
        <v>414</v>
      </c>
      <c r="Q504" s="153">
        <v>31</v>
      </c>
      <c r="R504" s="114"/>
      <c r="S504" s="109"/>
      <c r="T504" s="109"/>
      <c r="U504" s="109"/>
      <c r="V504" s="151"/>
      <c r="W504" s="107"/>
      <c r="X504" s="108"/>
      <c r="Y504" s="110">
        <f t="shared" si="56"/>
        <v>0</v>
      </c>
      <c r="Z504" s="108"/>
      <c r="AA504" s="108"/>
      <c r="AB504" s="146"/>
      <c r="AC504" s="147" t="s">
        <v>406</v>
      </c>
      <c r="AD504" s="112">
        <v>0</v>
      </c>
      <c r="AE504" s="113">
        <v>0</v>
      </c>
      <c r="AF504" s="111">
        <f t="shared" si="54"/>
        <v>0</v>
      </c>
      <c r="AG504" s="113">
        <v>0</v>
      </c>
      <c r="AH504" s="113">
        <v>0</v>
      </c>
      <c r="AI504" s="115">
        <f t="shared" si="55"/>
        <v>0</v>
      </c>
      <c r="AJ504" s="108">
        <f t="shared" si="57"/>
        <v>0</v>
      </c>
      <c r="AK504" s="240">
        <f t="shared" si="58"/>
        <v>0</v>
      </c>
      <c r="AL504" s="212">
        <f t="shared" si="53"/>
        <v>0</v>
      </c>
      <c r="AM504" s="113" t="s">
        <v>407</v>
      </c>
      <c r="AN504" s="113">
        <v>0</v>
      </c>
      <c r="AO504" s="156">
        <v>0</v>
      </c>
      <c r="AP504" s="149" t="s">
        <v>511</v>
      </c>
      <c r="AQ504" s="150" t="s">
        <v>512</v>
      </c>
    </row>
    <row r="505" spans="1:43" ht="30.75" customHeight="1" x14ac:dyDescent="0.15">
      <c r="A505" s="158" t="s">
        <v>415</v>
      </c>
      <c r="B505" s="109" t="s">
        <v>519</v>
      </c>
      <c r="C505" s="109" t="s">
        <v>526</v>
      </c>
      <c r="D505" s="185" t="s">
        <v>486</v>
      </c>
      <c r="E505" s="109" t="s">
        <v>1614</v>
      </c>
      <c r="F505" s="109" t="s">
        <v>240</v>
      </c>
      <c r="G505" s="109"/>
      <c r="H505" s="109"/>
      <c r="I505" s="109"/>
      <c r="J505" s="109"/>
      <c r="K505" s="109"/>
      <c r="L505" s="109"/>
      <c r="M505" s="109" t="s">
        <v>402</v>
      </c>
      <c r="N505" s="109" t="s">
        <v>403</v>
      </c>
      <c r="O505" s="139" t="s">
        <v>404</v>
      </c>
      <c r="P505" s="109" t="s">
        <v>414</v>
      </c>
      <c r="Q505" s="153">
        <v>31</v>
      </c>
      <c r="R505" s="114"/>
      <c r="S505" s="109"/>
      <c r="T505" s="109"/>
      <c r="U505" s="109"/>
      <c r="V505" s="151"/>
      <c r="W505" s="107"/>
      <c r="X505" s="108"/>
      <c r="Y505" s="110">
        <f t="shared" si="56"/>
        <v>0</v>
      </c>
      <c r="Z505" s="108"/>
      <c r="AA505" s="108"/>
      <c r="AB505" s="146"/>
      <c r="AC505" s="147" t="s">
        <v>406</v>
      </c>
      <c r="AD505" s="112">
        <v>0</v>
      </c>
      <c r="AE505" s="113">
        <v>0</v>
      </c>
      <c r="AF505" s="111">
        <f t="shared" si="54"/>
        <v>0</v>
      </c>
      <c r="AG505" s="113">
        <v>0</v>
      </c>
      <c r="AH505" s="113">
        <v>0</v>
      </c>
      <c r="AI505" s="115">
        <f t="shared" si="55"/>
        <v>0</v>
      </c>
      <c r="AJ505" s="108">
        <f t="shared" si="57"/>
        <v>0</v>
      </c>
      <c r="AK505" s="240">
        <f t="shared" si="58"/>
        <v>0</v>
      </c>
      <c r="AL505" s="212">
        <f t="shared" si="53"/>
        <v>0</v>
      </c>
      <c r="AM505" s="113" t="s">
        <v>407</v>
      </c>
      <c r="AN505" s="113">
        <v>0</v>
      </c>
      <c r="AO505" s="156">
        <v>0</v>
      </c>
      <c r="AP505" s="149" t="s">
        <v>511</v>
      </c>
      <c r="AQ505" s="150" t="s">
        <v>512</v>
      </c>
    </row>
    <row r="506" spans="1:43" ht="30.75" customHeight="1" x14ac:dyDescent="0.15">
      <c r="A506" s="158" t="s">
        <v>415</v>
      </c>
      <c r="B506" s="109" t="s">
        <v>519</v>
      </c>
      <c r="C506" s="109" t="s">
        <v>526</v>
      </c>
      <c r="D506" s="185" t="s">
        <v>487</v>
      </c>
      <c r="E506" s="109" t="s">
        <v>1614</v>
      </c>
      <c r="F506" s="109" t="s">
        <v>240</v>
      </c>
      <c r="G506" s="109"/>
      <c r="H506" s="109"/>
      <c r="I506" s="109"/>
      <c r="J506" s="109"/>
      <c r="K506" s="109"/>
      <c r="L506" s="109"/>
      <c r="M506" s="109" t="s">
        <v>402</v>
      </c>
      <c r="N506" s="109" t="s">
        <v>403</v>
      </c>
      <c r="O506" s="139" t="s">
        <v>404</v>
      </c>
      <c r="P506" s="109" t="s">
        <v>414</v>
      </c>
      <c r="Q506" s="153">
        <v>31</v>
      </c>
      <c r="R506" s="114"/>
      <c r="S506" s="109"/>
      <c r="T506" s="109"/>
      <c r="U506" s="109"/>
      <c r="V506" s="151"/>
      <c r="W506" s="107"/>
      <c r="X506" s="108"/>
      <c r="Y506" s="110">
        <f t="shared" si="56"/>
        <v>0</v>
      </c>
      <c r="Z506" s="108"/>
      <c r="AA506" s="108"/>
      <c r="AB506" s="146"/>
      <c r="AC506" s="147" t="s">
        <v>406</v>
      </c>
      <c r="AD506" s="112">
        <v>0</v>
      </c>
      <c r="AE506" s="113">
        <v>0</v>
      </c>
      <c r="AF506" s="111">
        <f t="shared" si="54"/>
        <v>0</v>
      </c>
      <c r="AG506" s="113">
        <v>0</v>
      </c>
      <c r="AH506" s="113">
        <v>0</v>
      </c>
      <c r="AI506" s="115">
        <f t="shared" si="55"/>
        <v>0</v>
      </c>
      <c r="AJ506" s="108">
        <f t="shared" si="57"/>
        <v>0</v>
      </c>
      <c r="AK506" s="240">
        <f t="shared" si="58"/>
        <v>0</v>
      </c>
      <c r="AL506" s="212">
        <f t="shared" si="53"/>
        <v>0</v>
      </c>
      <c r="AM506" s="113" t="s">
        <v>407</v>
      </c>
      <c r="AN506" s="113">
        <v>0</v>
      </c>
      <c r="AO506" s="156">
        <v>0</v>
      </c>
      <c r="AP506" s="149" t="s">
        <v>511</v>
      </c>
      <c r="AQ506" s="150" t="s">
        <v>512</v>
      </c>
    </row>
    <row r="507" spans="1:43" ht="30.75" customHeight="1" x14ac:dyDescent="0.15">
      <c r="A507" s="158" t="s">
        <v>415</v>
      </c>
      <c r="B507" s="109" t="s">
        <v>519</v>
      </c>
      <c r="C507" s="109" t="s">
        <v>526</v>
      </c>
      <c r="D507" s="185" t="s">
        <v>488</v>
      </c>
      <c r="E507" s="109" t="s">
        <v>1614</v>
      </c>
      <c r="F507" s="109" t="s">
        <v>240</v>
      </c>
      <c r="G507" s="109"/>
      <c r="H507" s="109"/>
      <c r="I507" s="109"/>
      <c r="J507" s="109"/>
      <c r="K507" s="109"/>
      <c r="L507" s="109"/>
      <c r="M507" s="109" t="s">
        <v>402</v>
      </c>
      <c r="N507" s="109" t="s">
        <v>403</v>
      </c>
      <c r="O507" s="139" t="s">
        <v>404</v>
      </c>
      <c r="P507" s="109" t="s">
        <v>414</v>
      </c>
      <c r="Q507" s="153">
        <v>31</v>
      </c>
      <c r="R507" s="114"/>
      <c r="S507" s="109"/>
      <c r="T507" s="109"/>
      <c r="U507" s="109"/>
      <c r="V507" s="151"/>
      <c r="W507" s="107"/>
      <c r="X507" s="108"/>
      <c r="Y507" s="110">
        <f t="shared" si="56"/>
        <v>0</v>
      </c>
      <c r="Z507" s="108"/>
      <c r="AA507" s="108"/>
      <c r="AB507" s="146"/>
      <c r="AC507" s="147" t="s">
        <v>406</v>
      </c>
      <c r="AD507" s="112">
        <v>0</v>
      </c>
      <c r="AE507" s="113">
        <v>0</v>
      </c>
      <c r="AF507" s="111">
        <f t="shared" si="54"/>
        <v>0</v>
      </c>
      <c r="AG507" s="113">
        <v>0</v>
      </c>
      <c r="AH507" s="113">
        <v>0</v>
      </c>
      <c r="AI507" s="115">
        <f t="shared" si="55"/>
        <v>0</v>
      </c>
      <c r="AJ507" s="108">
        <f t="shared" si="57"/>
        <v>0</v>
      </c>
      <c r="AK507" s="240">
        <f t="shared" si="58"/>
        <v>0</v>
      </c>
      <c r="AL507" s="212">
        <f t="shared" si="53"/>
        <v>0</v>
      </c>
      <c r="AM507" s="113" t="s">
        <v>407</v>
      </c>
      <c r="AN507" s="113">
        <v>0</v>
      </c>
      <c r="AO507" s="156">
        <v>0</v>
      </c>
      <c r="AP507" s="149" t="s">
        <v>511</v>
      </c>
      <c r="AQ507" s="150" t="s">
        <v>512</v>
      </c>
    </row>
    <row r="508" spans="1:43" ht="30.75" customHeight="1" x14ac:dyDescent="0.15">
      <c r="A508" s="158" t="s">
        <v>415</v>
      </c>
      <c r="B508" s="109" t="s">
        <v>519</v>
      </c>
      <c r="C508" s="109" t="s">
        <v>526</v>
      </c>
      <c r="D508" s="185" t="s">
        <v>489</v>
      </c>
      <c r="E508" s="109" t="s">
        <v>1614</v>
      </c>
      <c r="F508" s="109" t="s">
        <v>240</v>
      </c>
      <c r="G508" s="109"/>
      <c r="H508" s="109"/>
      <c r="I508" s="109"/>
      <c r="J508" s="109"/>
      <c r="K508" s="109"/>
      <c r="L508" s="109"/>
      <c r="M508" s="109" t="s">
        <v>402</v>
      </c>
      <c r="N508" s="109" t="s">
        <v>403</v>
      </c>
      <c r="O508" s="139" t="s">
        <v>404</v>
      </c>
      <c r="P508" s="109" t="s">
        <v>414</v>
      </c>
      <c r="Q508" s="153">
        <v>31</v>
      </c>
      <c r="R508" s="114"/>
      <c r="S508" s="109"/>
      <c r="T508" s="109"/>
      <c r="U508" s="109"/>
      <c r="V508" s="151"/>
      <c r="W508" s="107"/>
      <c r="X508" s="108"/>
      <c r="Y508" s="110">
        <f t="shared" si="56"/>
        <v>0</v>
      </c>
      <c r="Z508" s="108"/>
      <c r="AA508" s="108"/>
      <c r="AB508" s="146"/>
      <c r="AC508" s="147" t="s">
        <v>406</v>
      </c>
      <c r="AD508" s="112">
        <v>0</v>
      </c>
      <c r="AE508" s="113">
        <v>0</v>
      </c>
      <c r="AF508" s="111">
        <f t="shared" si="54"/>
        <v>0</v>
      </c>
      <c r="AG508" s="113">
        <v>0</v>
      </c>
      <c r="AH508" s="113">
        <v>0</v>
      </c>
      <c r="AI508" s="115">
        <f t="shared" si="55"/>
        <v>0</v>
      </c>
      <c r="AJ508" s="108">
        <f t="shared" si="57"/>
        <v>0</v>
      </c>
      <c r="AK508" s="240">
        <f t="shared" si="58"/>
        <v>0</v>
      </c>
      <c r="AL508" s="212">
        <f t="shared" si="53"/>
        <v>0</v>
      </c>
      <c r="AM508" s="113" t="s">
        <v>407</v>
      </c>
      <c r="AN508" s="113">
        <v>0</v>
      </c>
      <c r="AO508" s="156">
        <v>0</v>
      </c>
      <c r="AP508" s="149" t="s">
        <v>511</v>
      </c>
      <c r="AQ508" s="150" t="s">
        <v>512</v>
      </c>
    </row>
    <row r="509" spans="1:43" ht="30.75" customHeight="1" x14ac:dyDescent="0.15">
      <c r="A509" s="158" t="s">
        <v>415</v>
      </c>
      <c r="B509" s="109" t="s">
        <v>519</v>
      </c>
      <c r="C509" s="109" t="s">
        <v>526</v>
      </c>
      <c r="D509" s="185" t="s">
        <v>490</v>
      </c>
      <c r="E509" s="109" t="s">
        <v>1614</v>
      </c>
      <c r="F509" s="109" t="s">
        <v>240</v>
      </c>
      <c r="G509" s="109"/>
      <c r="H509" s="109"/>
      <c r="I509" s="109"/>
      <c r="J509" s="109"/>
      <c r="K509" s="109"/>
      <c r="L509" s="109"/>
      <c r="M509" s="109" t="s">
        <v>402</v>
      </c>
      <c r="N509" s="109" t="s">
        <v>403</v>
      </c>
      <c r="O509" s="139" t="s">
        <v>404</v>
      </c>
      <c r="P509" s="109" t="s">
        <v>414</v>
      </c>
      <c r="Q509" s="153">
        <v>31</v>
      </c>
      <c r="R509" s="114"/>
      <c r="S509" s="109"/>
      <c r="T509" s="109"/>
      <c r="U509" s="109"/>
      <c r="V509" s="151"/>
      <c r="W509" s="107"/>
      <c r="X509" s="108"/>
      <c r="Y509" s="110">
        <f t="shared" si="56"/>
        <v>0</v>
      </c>
      <c r="Z509" s="108"/>
      <c r="AA509" s="108"/>
      <c r="AB509" s="146"/>
      <c r="AC509" s="147" t="s">
        <v>406</v>
      </c>
      <c r="AD509" s="112">
        <v>0</v>
      </c>
      <c r="AE509" s="113">
        <v>0</v>
      </c>
      <c r="AF509" s="111">
        <f t="shared" si="54"/>
        <v>0</v>
      </c>
      <c r="AG509" s="113">
        <v>0</v>
      </c>
      <c r="AH509" s="113">
        <v>0</v>
      </c>
      <c r="AI509" s="115">
        <f t="shared" si="55"/>
        <v>0</v>
      </c>
      <c r="AJ509" s="108">
        <f t="shared" si="57"/>
        <v>0</v>
      </c>
      <c r="AK509" s="240">
        <f t="shared" si="58"/>
        <v>0</v>
      </c>
      <c r="AL509" s="212">
        <f t="shared" si="53"/>
        <v>0</v>
      </c>
      <c r="AM509" s="113" t="s">
        <v>407</v>
      </c>
      <c r="AN509" s="113">
        <v>0</v>
      </c>
      <c r="AO509" s="156">
        <v>0</v>
      </c>
      <c r="AP509" s="149" t="s">
        <v>511</v>
      </c>
      <c r="AQ509" s="150" t="s">
        <v>512</v>
      </c>
    </row>
    <row r="510" spans="1:43" ht="30.75" customHeight="1" x14ac:dyDescent="0.15">
      <c r="A510" s="158" t="s">
        <v>503</v>
      </c>
      <c r="B510" s="109" t="s">
        <v>519</v>
      </c>
      <c r="C510" s="109" t="s">
        <v>527</v>
      </c>
      <c r="D510" s="185" t="s">
        <v>517</v>
      </c>
      <c r="E510" s="109" t="s">
        <v>1616</v>
      </c>
      <c r="F510" s="109"/>
      <c r="G510" s="109" t="s">
        <v>249</v>
      </c>
      <c r="H510" s="109"/>
      <c r="I510" s="109"/>
      <c r="J510" s="109"/>
      <c r="K510" s="109"/>
      <c r="L510" s="109"/>
      <c r="M510" s="109" t="s">
        <v>506</v>
      </c>
      <c r="N510" s="109" t="s">
        <v>494</v>
      </c>
      <c r="O510" s="139" t="s">
        <v>404</v>
      </c>
      <c r="P510" s="109" t="s">
        <v>495</v>
      </c>
      <c r="Q510" s="153">
        <v>3</v>
      </c>
      <c r="R510" s="114" t="s">
        <v>507</v>
      </c>
      <c r="S510" s="109" t="s">
        <v>497</v>
      </c>
      <c r="T510" s="109" t="s">
        <v>508</v>
      </c>
      <c r="U510" s="109" t="s">
        <v>509</v>
      </c>
      <c r="V510" s="151" t="s">
        <v>510</v>
      </c>
      <c r="W510" s="107">
        <v>574</v>
      </c>
      <c r="X510" s="108">
        <v>21</v>
      </c>
      <c r="Y510" s="110">
        <f t="shared" si="56"/>
        <v>595</v>
      </c>
      <c r="Z510" s="108" t="s">
        <v>515</v>
      </c>
      <c r="AA510" s="108">
        <v>1</v>
      </c>
      <c r="AB510" s="146">
        <v>60</v>
      </c>
      <c r="AC510" s="147"/>
      <c r="AD510" s="112">
        <v>0</v>
      </c>
      <c r="AE510" s="113">
        <v>0</v>
      </c>
      <c r="AF510" s="111">
        <f t="shared" si="54"/>
        <v>0</v>
      </c>
      <c r="AG510" s="113">
        <v>0</v>
      </c>
      <c r="AH510" s="113">
        <v>0</v>
      </c>
      <c r="AI510" s="115">
        <f t="shared" si="55"/>
        <v>0</v>
      </c>
      <c r="AJ510" s="108">
        <f t="shared" si="57"/>
        <v>0</v>
      </c>
      <c r="AK510" s="108">
        <f t="shared" si="57"/>
        <v>0</v>
      </c>
      <c r="AL510" s="212">
        <f t="shared" si="53"/>
        <v>0</v>
      </c>
      <c r="AM510" s="97"/>
      <c r="AN510" s="97"/>
      <c r="AO510" s="98"/>
      <c r="AP510" s="149" t="s">
        <v>511</v>
      </c>
      <c r="AQ510" s="150" t="s">
        <v>512</v>
      </c>
    </row>
    <row r="511" spans="1:43" ht="30.75" customHeight="1" x14ac:dyDescent="0.15">
      <c r="A511" s="158" t="s">
        <v>503</v>
      </c>
      <c r="B511" s="109" t="s">
        <v>519</v>
      </c>
      <c r="C511" s="109" t="s">
        <v>528</v>
      </c>
      <c r="D511" s="185" t="s">
        <v>505</v>
      </c>
      <c r="E511" s="109" t="s">
        <v>1616</v>
      </c>
      <c r="F511" s="109"/>
      <c r="G511" s="109" t="s">
        <v>249</v>
      </c>
      <c r="H511" s="109"/>
      <c r="I511" s="109"/>
      <c r="J511" s="109"/>
      <c r="K511" s="109"/>
      <c r="L511" s="109"/>
      <c r="M511" s="109" t="s">
        <v>506</v>
      </c>
      <c r="N511" s="109" t="s">
        <v>494</v>
      </c>
      <c r="O511" s="139" t="s">
        <v>404</v>
      </c>
      <c r="P511" s="109" t="s">
        <v>495</v>
      </c>
      <c r="Q511" s="153">
        <v>4</v>
      </c>
      <c r="R511" s="114" t="s">
        <v>507</v>
      </c>
      <c r="S511" s="109" t="s">
        <v>497</v>
      </c>
      <c r="T511" s="109" t="s">
        <v>508</v>
      </c>
      <c r="U511" s="109" t="s">
        <v>509</v>
      </c>
      <c r="V511" s="151" t="s">
        <v>510</v>
      </c>
      <c r="W511" s="107">
        <v>1056</v>
      </c>
      <c r="X511" s="108">
        <v>35</v>
      </c>
      <c r="Y511" s="110">
        <f t="shared" si="56"/>
        <v>1091</v>
      </c>
      <c r="Z511" s="108" t="s">
        <v>515</v>
      </c>
      <c r="AA511" s="108">
        <v>1</v>
      </c>
      <c r="AB511" s="146">
        <v>200</v>
      </c>
      <c r="AC511" s="147"/>
      <c r="AD511" s="112">
        <v>0</v>
      </c>
      <c r="AE511" s="113">
        <v>0</v>
      </c>
      <c r="AF511" s="111">
        <f t="shared" si="54"/>
        <v>0</v>
      </c>
      <c r="AG511" s="113">
        <v>0</v>
      </c>
      <c r="AH511" s="113">
        <v>0</v>
      </c>
      <c r="AI511" s="115">
        <f t="shared" si="55"/>
        <v>0</v>
      </c>
      <c r="AJ511" s="108">
        <f t="shared" si="57"/>
        <v>0</v>
      </c>
      <c r="AK511" s="108">
        <f t="shared" si="57"/>
        <v>0</v>
      </c>
      <c r="AL511" s="212">
        <f t="shared" si="53"/>
        <v>0</v>
      </c>
      <c r="AM511" s="97"/>
      <c r="AN511" s="97"/>
      <c r="AO511" s="98"/>
      <c r="AP511" s="149" t="s">
        <v>511</v>
      </c>
      <c r="AQ511" s="150" t="s">
        <v>512</v>
      </c>
    </row>
    <row r="512" spans="1:43" ht="30.75" customHeight="1" x14ac:dyDescent="0.15">
      <c r="A512" s="158" t="s">
        <v>503</v>
      </c>
      <c r="B512" s="109" t="s">
        <v>519</v>
      </c>
      <c r="C512" s="109" t="s">
        <v>529</v>
      </c>
      <c r="D512" s="185" t="s">
        <v>514</v>
      </c>
      <c r="E512" s="109" t="s">
        <v>1616</v>
      </c>
      <c r="F512" s="109"/>
      <c r="G512" s="109" t="s">
        <v>249</v>
      </c>
      <c r="H512" s="109"/>
      <c r="I512" s="109"/>
      <c r="J512" s="109"/>
      <c r="K512" s="109"/>
      <c r="L512" s="109"/>
      <c r="M512" s="109" t="s">
        <v>506</v>
      </c>
      <c r="N512" s="109" t="s">
        <v>494</v>
      </c>
      <c r="O512" s="139" t="s">
        <v>404</v>
      </c>
      <c r="P512" s="109" t="s">
        <v>495</v>
      </c>
      <c r="Q512" s="153">
        <v>3</v>
      </c>
      <c r="R512" s="114" t="s">
        <v>507</v>
      </c>
      <c r="S512" s="109" t="s">
        <v>497</v>
      </c>
      <c r="T512" s="109" t="s">
        <v>508</v>
      </c>
      <c r="U512" s="109" t="s">
        <v>509</v>
      </c>
      <c r="V512" s="151" t="s">
        <v>510</v>
      </c>
      <c r="W512" s="107">
        <v>657</v>
      </c>
      <c r="X512" s="108">
        <v>11</v>
      </c>
      <c r="Y512" s="110">
        <f t="shared" si="56"/>
        <v>668</v>
      </c>
      <c r="Z512" s="108" t="s">
        <v>407</v>
      </c>
      <c r="AA512" s="108">
        <v>0</v>
      </c>
      <c r="AB512" s="146">
        <v>0</v>
      </c>
      <c r="AC512" s="147"/>
      <c r="AD512" s="112">
        <v>0</v>
      </c>
      <c r="AE512" s="113">
        <v>0</v>
      </c>
      <c r="AF512" s="111">
        <f t="shared" si="54"/>
        <v>0</v>
      </c>
      <c r="AG512" s="113">
        <v>0</v>
      </c>
      <c r="AH512" s="113">
        <v>0</v>
      </c>
      <c r="AI512" s="115">
        <f t="shared" si="55"/>
        <v>0</v>
      </c>
      <c r="AJ512" s="108">
        <f t="shared" si="57"/>
        <v>0</v>
      </c>
      <c r="AK512" s="108">
        <f t="shared" si="57"/>
        <v>0</v>
      </c>
      <c r="AL512" s="212">
        <f t="shared" si="53"/>
        <v>0</v>
      </c>
      <c r="AM512" s="97"/>
      <c r="AN512" s="97"/>
      <c r="AO512" s="98"/>
      <c r="AP512" s="149" t="s">
        <v>511</v>
      </c>
      <c r="AQ512" s="150" t="s">
        <v>512</v>
      </c>
    </row>
    <row r="513" spans="1:43" ht="30.75" customHeight="1" x14ac:dyDescent="0.15">
      <c r="A513" s="158" t="s">
        <v>503</v>
      </c>
      <c r="B513" s="109" t="s">
        <v>519</v>
      </c>
      <c r="C513" s="109" t="s">
        <v>530</v>
      </c>
      <c r="D513" s="185" t="s">
        <v>531</v>
      </c>
      <c r="E513" s="109" t="s">
        <v>1616</v>
      </c>
      <c r="F513" s="109"/>
      <c r="G513" s="109" t="s">
        <v>249</v>
      </c>
      <c r="H513" s="109"/>
      <c r="I513" s="109"/>
      <c r="J513" s="109"/>
      <c r="K513" s="109"/>
      <c r="L513" s="109"/>
      <c r="M513" s="109" t="s">
        <v>506</v>
      </c>
      <c r="N513" s="109" t="s">
        <v>494</v>
      </c>
      <c r="O513" s="139" t="s">
        <v>404</v>
      </c>
      <c r="P513" s="109" t="s">
        <v>495</v>
      </c>
      <c r="Q513" s="153">
        <v>4</v>
      </c>
      <c r="R513" s="114" t="s">
        <v>507</v>
      </c>
      <c r="S513" s="109" t="s">
        <v>497</v>
      </c>
      <c r="T513" s="109" t="s">
        <v>508</v>
      </c>
      <c r="U513" s="109" t="s">
        <v>509</v>
      </c>
      <c r="V513" s="151" t="s">
        <v>510</v>
      </c>
      <c r="W513" s="107">
        <v>706</v>
      </c>
      <c r="X513" s="108">
        <v>92</v>
      </c>
      <c r="Y513" s="110">
        <f t="shared" si="56"/>
        <v>798</v>
      </c>
      <c r="Z513" s="108" t="s">
        <v>515</v>
      </c>
      <c r="AA513" s="108">
        <v>1</v>
      </c>
      <c r="AB513" s="146">
        <v>50</v>
      </c>
      <c r="AC513" s="147"/>
      <c r="AD513" s="112">
        <v>0</v>
      </c>
      <c r="AE513" s="113">
        <v>0</v>
      </c>
      <c r="AF513" s="111">
        <f t="shared" si="54"/>
        <v>0</v>
      </c>
      <c r="AG513" s="113">
        <v>0</v>
      </c>
      <c r="AH513" s="113">
        <v>0</v>
      </c>
      <c r="AI513" s="115">
        <f t="shared" si="55"/>
        <v>0</v>
      </c>
      <c r="AJ513" s="108">
        <f t="shared" si="57"/>
        <v>0</v>
      </c>
      <c r="AK513" s="108">
        <f t="shared" si="57"/>
        <v>0</v>
      </c>
      <c r="AL513" s="212">
        <f t="shared" si="53"/>
        <v>0</v>
      </c>
      <c r="AM513" s="97"/>
      <c r="AN513" s="97"/>
      <c r="AO513" s="98"/>
      <c r="AP513" s="149" t="s">
        <v>511</v>
      </c>
      <c r="AQ513" s="150" t="s">
        <v>512</v>
      </c>
    </row>
    <row r="514" spans="1:43" ht="41.25" customHeight="1" x14ac:dyDescent="0.15">
      <c r="A514" s="158" t="s">
        <v>491</v>
      </c>
      <c r="B514" s="109" t="s">
        <v>519</v>
      </c>
      <c r="C514" s="109" t="s">
        <v>532</v>
      </c>
      <c r="D514" s="185" t="s">
        <v>533</v>
      </c>
      <c r="E514" s="109" t="s">
        <v>1617</v>
      </c>
      <c r="F514" s="109"/>
      <c r="G514" s="109" t="s">
        <v>249</v>
      </c>
      <c r="H514" s="109"/>
      <c r="I514" s="109" t="s">
        <v>274</v>
      </c>
      <c r="J514" s="109"/>
      <c r="K514" s="109"/>
      <c r="L514" s="109" t="s">
        <v>318</v>
      </c>
      <c r="M514" s="109" t="s">
        <v>506</v>
      </c>
      <c r="N514" s="109" t="s">
        <v>494</v>
      </c>
      <c r="O514" s="139" t="s">
        <v>404</v>
      </c>
      <c r="P514" s="109" t="s">
        <v>495</v>
      </c>
      <c r="Q514" s="153">
        <v>1</v>
      </c>
      <c r="R514" s="114" t="s">
        <v>534</v>
      </c>
      <c r="S514" s="109" t="s">
        <v>497</v>
      </c>
      <c r="T514" s="109" t="s">
        <v>535</v>
      </c>
      <c r="U514" s="109" t="s">
        <v>536</v>
      </c>
      <c r="V514" s="151" t="s">
        <v>536</v>
      </c>
      <c r="W514" s="107">
        <v>384</v>
      </c>
      <c r="X514" s="108">
        <v>0</v>
      </c>
      <c r="Y514" s="110">
        <f t="shared" si="56"/>
        <v>384</v>
      </c>
      <c r="Z514" s="108" t="s">
        <v>407</v>
      </c>
      <c r="AA514" s="108">
        <v>0</v>
      </c>
      <c r="AB514" s="146">
        <v>0</v>
      </c>
      <c r="AC514" s="147"/>
      <c r="AD514" s="112">
        <v>0</v>
      </c>
      <c r="AE514" s="113">
        <v>0</v>
      </c>
      <c r="AF514" s="111">
        <f t="shared" si="54"/>
        <v>0</v>
      </c>
      <c r="AG514" s="113">
        <v>0</v>
      </c>
      <c r="AH514" s="113">
        <v>0</v>
      </c>
      <c r="AI514" s="115">
        <f t="shared" si="55"/>
        <v>0</v>
      </c>
      <c r="AJ514" s="108">
        <f t="shared" si="57"/>
        <v>0</v>
      </c>
      <c r="AK514" s="108">
        <f t="shared" si="57"/>
        <v>0</v>
      </c>
      <c r="AL514" s="212">
        <f t="shared" si="53"/>
        <v>0</v>
      </c>
      <c r="AM514" s="97"/>
      <c r="AN514" s="97"/>
      <c r="AO514" s="98"/>
      <c r="AP514" s="149" t="s">
        <v>511</v>
      </c>
      <c r="AQ514" s="150" t="s">
        <v>512</v>
      </c>
    </row>
    <row r="515" spans="1:43" ht="51" customHeight="1" x14ac:dyDescent="0.15">
      <c r="A515" s="158" t="s">
        <v>537</v>
      </c>
      <c r="B515" s="109" t="s">
        <v>519</v>
      </c>
      <c r="C515" s="109" t="s">
        <v>538</v>
      </c>
      <c r="D515" s="185" t="s">
        <v>539</v>
      </c>
      <c r="E515" s="109" t="s">
        <v>1618</v>
      </c>
      <c r="F515" s="109"/>
      <c r="G515" s="109" t="s">
        <v>249</v>
      </c>
      <c r="H515" s="109" t="s">
        <v>264</v>
      </c>
      <c r="I515" s="109"/>
      <c r="J515" s="109"/>
      <c r="K515" s="109" t="s">
        <v>314</v>
      </c>
      <c r="L515" s="109"/>
      <c r="M515" s="109" t="s">
        <v>506</v>
      </c>
      <c r="N515" s="109" t="s">
        <v>494</v>
      </c>
      <c r="O515" s="139" t="s">
        <v>404</v>
      </c>
      <c r="P515" s="109" t="s">
        <v>495</v>
      </c>
      <c r="Q515" s="153">
        <v>18</v>
      </c>
      <c r="R515" s="114" t="s">
        <v>540</v>
      </c>
      <c r="S515" s="109" t="s">
        <v>497</v>
      </c>
      <c r="T515" s="109" t="s">
        <v>508</v>
      </c>
      <c r="U515" s="109" t="s">
        <v>509</v>
      </c>
      <c r="V515" s="151" t="s">
        <v>509</v>
      </c>
      <c r="W515" s="107">
        <f>221+267+266+264+262+264+262+260+265+261+263+262+262+263+260+261+259+260</f>
        <v>4682</v>
      </c>
      <c r="X515" s="108">
        <f>21+2+5+7+11+13+7+2+8+1+2+3+10+2+7</f>
        <v>101</v>
      </c>
      <c r="Y515" s="110">
        <f t="shared" si="56"/>
        <v>4783</v>
      </c>
      <c r="Z515" s="108" t="s">
        <v>407</v>
      </c>
      <c r="AA515" s="108">
        <v>0</v>
      </c>
      <c r="AB515" s="146">
        <v>0</v>
      </c>
      <c r="AC515" s="147"/>
      <c r="AD515" s="112">
        <v>0</v>
      </c>
      <c r="AE515" s="113">
        <v>0</v>
      </c>
      <c r="AF515" s="111">
        <f t="shared" si="54"/>
        <v>0</v>
      </c>
      <c r="AG515" s="113">
        <v>0</v>
      </c>
      <c r="AH515" s="113">
        <v>0</v>
      </c>
      <c r="AI515" s="115">
        <f t="shared" si="55"/>
        <v>0</v>
      </c>
      <c r="AJ515" s="108">
        <f t="shared" si="57"/>
        <v>0</v>
      </c>
      <c r="AK515" s="108">
        <f t="shared" si="57"/>
        <v>0</v>
      </c>
      <c r="AL515" s="212">
        <f t="shared" si="53"/>
        <v>0</v>
      </c>
      <c r="AM515" s="97"/>
      <c r="AN515" s="97"/>
      <c r="AO515" s="98"/>
      <c r="AP515" s="149" t="s">
        <v>511</v>
      </c>
      <c r="AQ515" s="150" t="s">
        <v>512</v>
      </c>
    </row>
    <row r="516" spans="1:43" ht="33" customHeight="1" x14ac:dyDescent="0.15">
      <c r="A516" s="158" t="s">
        <v>415</v>
      </c>
      <c r="B516" s="109" t="s">
        <v>541</v>
      </c>
      <c r="C516" s="109" t="s">
        <v>542</v>
      </c>
      <c r="D516" s="185" t="s">
        <v>418</v>
      </c>
      <c r="E516" s="109" t="s">
        <v>1614</v>
      </c>
      <c r="F516" s="109" t="s">
        <v>240</v>
      </c>
      <c r="G516" s="109"/>
      <c r="H516" s="109"/>
      <c r="I516" s="109"/>
      <c r="J516" s="109"/>
      <c r="K516" s="109"/>
      <c r="L516" s="109"/>
      <c r="M516" s="109" t="s">
        <v>402</v>
      </c>
      <c r="N516" s="109" t="s">
        <v>403</v>
      </c>
      <c r="O516" s="139" t="s">
        <v>404</v>
      </c>
      <c r="P516" s="109" t="s">
        <v>414</v>
      </c>
      <c r="Q516" s="153">
        <v>30</v>
      </c>
      <c r="R516" s="114"/>
      <c r="S516" s="109"/>
      <c r="T516" s="109"/>
      <c r="U516" s="109"/>
      <c r="V516" s="151"/>
      <c r="W516" s="107"/>
      <c r="X516" s="108"/>
      <c r="Y516" s="110">
        <f t="shared" si="56"/>
        <v>0</v>
      </c>
      <c r="Z516" s="108"/>
      <c r="AA516" s="108"/>
      <c r="AB516" s="146"/>
      <c r="AC516" s="147" t="s">
        <v>406</v>
      </c>
      <c r="AD516" s="112">
        <v>0</v>
      </c>
      <c r="AE516" s="113">
        <v>0</v>
      </c>
      <c r="AF516" s="111">
        <f t="shared" si="54"/>
        <v>0</v>
      </c>
      <c r="AG516" s="113">
        <v>0</v>
      </c>
      <c r="AH516" s="113">
        <v>0</v>
      </c>
      <c r="AI516" s="115">
        <f t="shared" si="55"/>
        <v>0</v>
      </c>
      <c r="AJ516" s="108">
        <f t="shared" si="57"/>
        <v>0</v>
      </c>
      <c r="AK516" s="240">
        <f t="shared" ref="AK516:AK579" si="59">AE516+AH516</f>
        <v>0</v>
      </c>
      <c r="AL516" s="212">
        <f t="shared" si="53"/>
        <v>0</v>
      </c>
      <c r="AM516" s="97"/>
      <c r="AN516" s="97"/>
      <c r="AO516" s="98"/>
      <c r="AP516" s="149" t="s">
        <v>408</v>
      </c>
      <c r="AQ516" s="150" t="s">
        <v>409</v>
      </c>
    </row>
    <row r="517" spans="1:43" ht="33" customHeight="1" x14ac:dyDescent="0.15">
      <c r="A517" s="158" t="s">
        <v>415</v>
      </c>
      <c r="B517" s="109" t="s">
        <v>541</v>
      </c>
      <c r="C517" s="109" t="s">
        <v>542</v>
      </c>
      <c r="D517" s="185" t="s">
        <v>419</v>
      </c>
      <c r="E517" s="109" t="s">
        <v>1614</v>
      </c>
      <c r="F517" s="109" t="s">
        <v>240</v>
      </c>
      <c r="G517" s="109"/>
      <c r="H517" s="109"/>
      <c r="I517" s="109"/>
      <c r="J517" s="109"/>
      <c r="K517" s="109"/>
      <c r="L517" s="109"/>
      <c r="M517" s="109" t="s">
        <v>402</v>
      </c>
      <c r="N517" s="109" t="s">
        <v>403</v>
      </c>
      <c r="O517" s="139" t="s">
        <v>404</v>
      </c>
      <c r="P517" s="109" t="s">
        <v>414</v>
      </c>
      <c r="Q517" s="153">
        <v>30</v>
      </c>
      <c r="R517" s="114"/>
      <c r="S517" s="109"/>
      <c r="T517" s="109"/>
      <c r="U517" s="109"/>
      <c r="V517" s="151"/>
      <c r="W517" s="107"/>
      <c r="X517" s="108"/>
      <c r="Y517" s="110">
        <f t="shared" si="56"/>
        <v>0</v>
      </c>
      <c r="Z517" s="108"/>
      <c r="AA517" s="108"/>
      <c r="AB517" s="146"/>
      <c r="AC517" s="147" t="s">
        <v>406</v>
      </c>
      <c r="AD517" s="112">
        <v>0</v>
      </c>
      <c r="AE517" s="113">
        <v>0</v>
      </c>
      <c r="AF517" s="111">
        <f t="shared" si="54"/>
        <v>0</v>
      </c>
      <c r="AG517" s="113">
        <v>0</v>
      </c>
      <c r="AH517" s="113">
        <v>0</v>
      </c>
      <c r="AI517" s="115">
        <f t="shared" si="55"/>
        <v>0</v>
      </c>
      <c r="AJ517" s="108">
        <f t="shared" si="57"/>
        <v>0</v>
      </c>
      <c r="AK517" s="240">
        <f t="shared" si="59"/>
        <v>0</v>
      </c>
      <c r="AL517" s="212">
        <f t="shared" si="53"/>
        <v>0</v>
      </c>
      <c r="AM517" s="97"/>
      <c r="AN517" s="97"/>
      <c r="AO517" s="98"/>
      <c r="AP517" s="149" t="s">
        <v>408</v>
      </c>
      <c r="AQ517" s="150" t="s">
        <v>409</v>
      </c>
    </row>
    <row r="518" spans="1:43" ht="33" customHeight="1" x14ac:dyDescent="0.15">
      <c r="A518" s="158" t="s">
        <v>415</v>
      </c>
      <c r="B518" s="109" t="s">
        <v>541</v>
      </c>
      <c r="C518" s="109" t="s">
        <v>542</v>
      </c>
      <c r="D518" s="185" t="s">
        <v>420</v>
      </c>
      <c r="E518" s="109" t="s">
        <v>1614</v>
      </c>
      <c r="F518" s="109" t="s">
        <v>240</v>
      </c>
      <c r="G518" s="109"/>
      <c r="H518" s="109"/>
      <c r="I518" s="109"/>
      <c r="J518" s="109"/>
      <c r="K518" s="109"/>
      <c r="L518" s="109"/>
      <c r="M518" s="109" t="s">
        <v>402</v>
      </c>
      <c r="N518" s="109" t="s">
        <v>403</v>
      </c>
      <c r="O518" s="139" t="s">
        <v>404</v>
      </c>
      <c r="P518" s="109" t="s">
        <v>414</v>
      </c>
      <c r="Q518" s="153">
        <v>30</v>
      </c>
      <c r="R518" s="114"/>
      <c r="S518" s="109"/>
      <c r="T518" s="109"/>
      <c r="U518" s="109"/>
      <c r="V518" s="151"/>
      <c r="W518" s="107"/>
      <c r="X518" s="108"/>
      <c r="Y518" s="110">
        <f t="shared" si="56"/>
        <v>0</v>
      </c>
      <c r="Z518" s="108"/>
      <c r="AA518" s="108"/>
      <c r="AB518" s="146"/>
      <c r="AC518" s="147" t="s">
        <v>406</v>
      </c>
      <c r="AD518" s="112">
        <v>0</v>
      </c>
      <c r="AE518" s="113">
        <v>0</v>
      </c>
      <c r="AF518" s="111">
        <f t="shared" si="54"/>
        <v>0</v>
      </c>
      <c r="AG518" s="113">
        <v>0</v>
      </c>
      <c r="AH518" s="113">
        <v>0</v>
      </c>
      <c r="AI518" s="115">
        <f t="shared" si="55"/>
        <v>0</v>
      </c>
      <c r="AJ518" s="108">
        <f t="shared" si="57"/>
        <v>0</v>
      </c>
      <c r="AK518" s="240">
        <f t="shared" si="59"/>
        <v>0</v>
      </c>
      <c r="AL518" s="212">
        <f t="shared" si="53"/>
        <v>0</v>
      </c>
      <c r="AM518" s="97"/>
      <c r="AN518" s="97"/>
      <c r="AO518" s="98"/>
      <c r="AP518" s="149" t="s">
        <v>408</v>
      </c>
      <c r="AQ518" s="150" t="s">
        <v>409</v>
      </c>
    </row>
    <row r="519" spans="1:43" ht="33" customHeight="1" x14ac:dyDescent="0.15">
      <c r="A519" s="158" t="s">
        <v>415</v>
      </c>
      <c r="B519" s="109" t="s">
        <v>541</v>
      </c>
      <c r="C519" s="109" t="s">
        <v>542</v>
      </c>
      <c r="D519" s="185" t="s">
        <v>422</v>
      </c>
      <c r="E519" s="109" t="s">
        <v>1614</v>
      </c>
      <c r="F519" s="109" t="s">
        <v>240</v>
      </c>
      <c r="G519" s="109"/>
      <c r="H519" s="109"/>
      <c r="I519" s="109"/>
      <c r="J519" s="109"/>
      <c r="K519" s="109"/>
      <c r="L519" s="109"/>
      <c r="M519" s="109" t="s">
        <v>402</v>
      </c>
      <c r="N519" s="109" t="s">
        <v>403</v>
      </c>
      <c r="O519" s="139" t="s">
        <v>404</v>
      </c>
      <c r="P519" s="109" t="s">
        <v>414</v>
      </c>
      <c r="Q519" s="153">
        <v>30</v>
      </c>
      <c r="R519" s="114"/>
      <c r="S519" s="109"/>
      <c r="T519" s="109"/>
      <c r="U519" s="109"/>
      <c r="V519" s="151"/>
      <c r="W519" s="107"/>
      <c r="X519" s="108"/>
      <c r="Y519" s="110">
        <f t="shared" si="56"/>
        <v>0</v>
      </c>
      <c r="Z519" s="108"/>
      <c r="AA519" s="108"/>
      <c r="AB519" s="146"/>
      <c r="AC519" s="147" t="s">
        <v>406</v>
      </c>
      <c r="AD519" s="112">
        <v>0</v>
      </c>
      <c r="AE519" s="113">
        <v>0</v>
      </c>
      <c r="AF519" s="111">
        <f t="shared" si="54"/>
        <v>0</v>
      </c>
      <c r="AG519" s="113">
        <v>0</v>
      </c>
      <c r="AH519" s="113">
        <v>0</v>
      </c>
      <c r="AI519" s="115">
        <f t="shared" si="55"/>
        <v>0</v>
      </c>
      <c r="AJ519" s="108">
        <f t="shared" si="57"/>
        <v>0</v>
      </c>
      <c r="AK519" s="240">
        <f t="shared" si="59"/>
        <v>0</v>
      </c>
      <c r="AL519" s="212">
        <f t="shared" si="53"/>
        <v>0</v>
      </c>
      <c r="AM519" s="97"/>
      <c r="AN519" s="97"/>
      <c r="AO519" s="98"/>
      <c r="AP519" s="149" t="s">
        <v>408</v>
      </c>
      <c r="AQ519" s="150" t="s">
        <v>409</v>
      </c>
    </row>
    <row r="520" spans="1:43" ht="42.75" customHeight="1" x14ac:dyDescent="0.15">
      <c r="A520" s="158" t="s">
        <v>415</v>
      </c>
      <c r="B520" s="109" t="s">
        <v>541</v>
      </c>
      <c r="C520" s="109" t="s">
        <v>542</v>
      </c>
      <c r="D520" s="185" t="s">
        <v>424</v>
      </c>
      <c r="E520" s="109" t="s">
        <v>1614</v>
      </c>
      <c r="F520" s="109" t="s">
        <v>240</v>
      </c>
      <c r="G520" s="109"/>
      <c r="H520" s="109"/>
      <c r="I520" s="109"/>
      <c r="J520" s="109"/>
      <c r="K520" s="109"/>
      <c r="L520" s="109"/>
      <c r="M520" s="109" t="s">
        <v>402</v>
      </c>
      <c r="N520" s="109" t="s">
        <v>403</v>
      </c>
      <c r="O520" s="139" t="s">
        <v>404</v>
      </c>
      <c r="P520" s="109" t="s">
        <v>414</v>
      </c>
      <c r="Q520" s="153">
        <v>30</v>
      </c>
      <c r="R520" s="114"/>
      <c r="S520" s="109"/>
      <c r="T520" s="109"/>
      <c r="U520" s="109"/>
      <c r="V520" s="151"/>
      <c r="W520" s="107"/>
      <c r="X520" s="108"/>
      <c r="Y520" s="110">
        <f t="shared" si="56"/>
        <v>0</v>
      </c>
      <c r="Z520" s="108"/>
      <c r="AA520" s="108"/>
      <c r="AB520" s="146"/>
      <c r="AC520" s="147" t="s">
        <v>406</v>
      </c>
      <c r="AD520" s="112">
        <v>0</v>
      </c>
      <c r="AE520" s="113">
        <v>0</v>
      </c>
      <c r="AF520" s="111">
        <f t="shared" si="54"/>
        <v>0</v>
      </c>
      <c r="AG520" s="113">
        <v>0</v>
      </c>
      <c r="AH520" s="113">
        <v>0</v>
      </c>
      <c r="AI520" s="115">
        <f t="shared" si="55"/>
        <v>0</v>
      </c>
      <c r="AJ520" s="108">
        <f t="shared" si="57"/>
        <v>0</v>
      </c>
      <c r="AK520" s="240">
        <f t="shared" si="59"/>
        <v>0</v>
      </c>
      <c r="AL520" s="212">
        <f t="shared" si="53"/>
        <v>0</v>
      </c>
      <c r="AM520" s="97"/>
      <c r="AN520" s="97"/>
      <c r="AO520" s="98"/>
      <c r="AP520" s="149" t="s">
        <v>408</v>
      </c>
      <c r="AQ520" s="150" t="s">
        <v>409</v>
      </c>
    </row>
    <row r="521" spans="1:43" ht="33" customHeight="1" x14ac:dyDescent="0.15">
      <c r="A521" s="158" t="s">
        <v>415</v>
      </c>
      <c r="B521" s="109" t="s">
        <v>541</v>
      </c>
      <c r="C521" s="109" t="s">
        <v>542</v>
      </c>
      <c r="D521" s="185" t="s">
        <v>425</v>
      </c>
      <c r="E521" s="109" t="s">
        <v>1614</v>
      </c>
      <c r="F521" s="109" t="s">
        <v>240</v>
      </c>
      <c r="G521" s="109"/>
      <c r="H521" s="109"/>
      <c r="I521" s="109"/>
      <c r="J521" s="109"/>
      <c r="K521" s="109"/>
      <c r="L521" s="109"/>
      <c r="M521" s="109" t="s">
        <v>402</v>
      </c>
      <c r="N521" s="109" t="s">
        <v>403</v>
      </c>
      <c r="O521" s="139" t="s">
        <v>404</v>
      </c>
      <c r="P521" s="109" t="s">
        <v>414</v>
      </c>
      <c r="Q521" s="153">
        <v>30</v>
      </c>
      <c r="R521" s="114"/>
      <c r="S521" s="109"/>
      <c r="T521" s="109"/>
      <c r="U521" s="109"/>
      <c r="V521" s="151"/>
      <c r="W521" s="107"/>
      <c r="X521" s="108"/>
      <c r="Y521" s="110">
        <f t="shared" si="56"/>
        <v>0</v>
      </c>
      <c r="Z521" s="108"/>
      <c r="AA521" s="108"/>
      <c r="AB521" s="146"/>
      <c r="AC521" s="147" t="s">
        <v>406</v>
      </c>
      <c r="AD521" s="112">
        <v>0</v>
      </c>
      <c r="AE521" s="113">
        <v>0</v>
      </c>
      <c r="AF521" s="111">
        <f t="shared" si="54"/>
        <v>0</v>
      </c>
      <c r="AG521" s="113">
        <v>0</v>
      </c>
      <c r="AH521" s="113">
        <v>0</v>
      </c>
      <c r="AI521" s="115">
        <f t="shared" si="55"/>
        <v>0</v>
      </c>
      <c r="AJ521" s="108">
        <f t="shared" si="57"/>
        <v>0</v>
      </c>
      <c r="AK521" s="240">
        <f t="shared" si="59"/>
        <v>0</v>
      </c>
      <c r="AL521" s="212">
        <f t="shared" ref="AL521:AL584" si="60">AJ521+AK521</f>
        <v>0</v>
      </c>
      <c r="AM521" s="97"/>
      <c r="AN521" s="97"/>
      <c r="AO521" s="98"/>
      <c r="AP521" s="149" t="s">
        <v>408</v>
      </c>
      <c r="AQ521" s="150" t="s">
        <v>409</v>
      </c>
    </row>
    <row r="522" spans="1:43" ht="33" customHeight="1" x14ac:dyDescent="0.15">
      <c r="A522" s="158" t="s">
        <v>415</v>
      </c>
      <c r="B522" s="109" t="s">
        <v>541</v>
      </c>
      <c r="C522" s="109" t="s">
        <v>542</v>
      </c>
      <c r="D522" s="185" t="s">
        <v>426</v>
      </c>
      <c r="E522" s="109" t="s">
        <v>1614</v>
      </c>
      <c r="F522" s="109" t="s">
        <v>240</v>
      </c>
      <c r="G522" s="109"/>
      <c r="H522" s="109"/>
      <c r="I522" s="109"/>
      <c r="J522" s="109"/>
      <c r="K522" s="109"/>
      <c r="L522" s="109"/>
      <c r="M522" s="109" t="s">
        <v>402</v>
      </c>
      <c r="N522" s="109" t="s">
        <v>403</v>
      </c>
      <c r="O522" s="139" t="s">
        <v>404</v>
      </c>
      <c r="P522" s="109" t="s">
        <v>414</v>
      </c>
      <c r="Q522" s="153">
        <v>30</v>
      </c>
      <c r="R522" s="114"/>
      <c r="S522" s="109"/>
      <c r="T522" s="109"/>
      <c r="U522" s="109"/>
      <c r="V522" s="151"/>
      <c r="W522" s="107"/>
      <c r="X522" s="108"/>
      <c r="Y522" s="110">
        <f t="shared" si="56"/>
        <v>0</v>
      </c>
      <c r="Z522" s="108"/>
      <c r="AA522" s="108"/>
      <c r="AB522" s="146"/>
      <c r="AC522" s="147" t="s">
        <v>406</v>
      </c>
      <c r="AD522" s="112">
        <v>0</v>
      </c>
      <c r="AE522" s="113">
        <v>0</v>
      </c>
      <c r="AF522" s="111">
        <f t="shared" si="54"/>
        <v>0</v>
      </c>
      <c r="AG522" s="113">
        <v>0</v>
      </c>
      <c r="AH522" s="113">
        <v>0</v>
      </c>
      <c r="AI522" s="115">
        <f t="shared" si="55"/>
        <v>0</v>
      </c>
      <c r="AJ522" s="108">
        <f t="shared" si="57"/>
        <v>0</v>
      </c>
      <c r="AK522" s="240">
        <f t="shared" si="59"/>
        <v>0</v>
      </c>
      <c r="AL522" s="212">
        <f t="shared" si="60"/>
        <v>0</v>
      </c>
      <c r="AM522" s="97"/>
      <c r="AN522" s="97"/>
      <c r="AO522" s="98"/>
      <c r="AP522" s="149" t="s">
        <v>408</v>
      </c>
      <c r="AQ522" s="150" t="s">
        <v>409</v>
      </c>
    </row>
    <row r="523" spans="1:43" ht="33" customHeight="1" x14ac:dyDescent="0.15">
      <c r="A523" s="158" t="s">
        <v>415</v>
      </c>
      <c r="B523" s="109" t="s">
        <v>541</v>
      </c>
      <c r="C523" s="109" t="s">
        <v>542</v>
      </c>
      <c r="D523" s="185" t="s">
        <v>427</v>
      </c>
      <c r="E523" s="109" t="s">
        <v>1614</v>
      </c>
      <c r="F523" s="109" t="s">
        <v>240</v>
      </c>
      <c r="G523" s="109"/>
      <c r="H523" s="109"/>
      <c r="I523" s="109"/>
      <c r="J523" s="109"/>
      <c r="K523" s="109"/>
      <c r="L523" s="109"/>
      <c r="M523" s="109" t="s">
        <v>402</v>
      </c>
      <c r="N523" s="109" t="s">
        <v>403</v>
      </c>
      <c r="O523" s="139" t="s">
        <v>404</v>
      </c>
      <c r="P523" s="109" t="s">
        <v>414</v>
      </c>
      <c r="Q523" s="153">
        <v>30</v>
      </c>
      <c r="R523" s="114"/>
      <c r="S523" s="109"/>
      <c r="T523" s="109"/>
      <c r="U523" s="109"/>
      <c r="V523" s="151"/>
      <c r="W523" s="107"/>
      <c r="X523" s="108"/>
      <c r="Y523" s="110">
        <f t="shared" si="56"/>
        <v>0</v>
      </c>
      <c r="Z523" s="108"/>
      <c r="AA523" s="108"/>
      <c r="AB523" s="146"/>
      <c r="AC523" s="147" t="s">
        <v>406</v>
      </c>
      <c r="AD523" s="112">
        <v>0</v>
      </c>
      <c r="AE523" s="113">
        <v>0</v>
      </c>
      <c r="AF523" s="111">
        <f t="shared" si="54"/>
        <v>0</v>
      </c>
      <c r="AG523" s="113">
        <v>0</v>
      </c>
      <c r="AH523" s="113">
        <v>0</v>
      </c>
      <c r="AI523" s="115">
        <f t="shared" si="55"/>
        <v>0</v>
      </c>
      <c r="AJ523" s="108">
        <f t="shared" si="57"/>
        <v>0</v>
      </c>
      <c r="AK523" s="240">
        <f t="shared" si="59"/>
        <v>0</v>
      </c>
      <c r="AL523" s="212">
        <f t="shared" si="60"/>
        <v>0</v>
      </c>
      <c r="AM523" s="97"/>
      <c r="AN523" s="97"/>
      <c r="AO523" s="98"/>
      <c r="AP523" s="149" t="s">
        <v>408</v>
      </c>
      <c r="AQ523" s="150" t="s">
        <v>409</v>
      </c>
    </row>
    <row r="524" spans="1:43" ht="33" customHeight="1" x14ac:dyDescent="0.15">
      <c r="A524" s="158" t="s">
        <v>415</v>
      </c>
      <c r="B524" s="109" t="s">
        <v>541</v>
      </c>
      <c r="C524" s="109" t="s">
        <v>542</v>
      </c>
      <c r="D524" s="185" t="s">
        <v>428</v>
      </c>
      <c r="E524" s="109" t="s">
        <v>1614</v>
      </c>
      <c r="F524" s="109" t="s">
        <v>240</v>
      </c>
      <c r="G524" s="109"/>
      <c r="H524" s="109"/>
      <c r="I524" s="109"/>
      <c r="J524" s="109"/>
      <c r="K524" s="109"/>
      <c r="L524" s="109"/>
      <c r="M524" s="109" t="s">
        <v>402</v>
      </c>
      <c r="N524" s="109" t="s">
        <v>403</v>
      </c>
      <c r="O524" s="139" t="s">
        <v>404</v>
      </c>
      <c r="P524" s="109" t="s">
        <v>414</v>
      </c>
      <c r="Q524" s="153">
        <v>30</v>
      </c>
      <c r="R524" s="114"/>
      <c r="S524" s="109"/>
      <c r="T524" s="109"/>
      <c r="U524" s="109"/>
      <c r="V524" s="151"/>
      <c r="W524" s="107"/>
      <c r="X524" s="108"/>
      <c r="Y524" s="110">
        <f t="shared" si="56"/>
        <v>0</v>
      </c>
      <c r="Z524" s="108"/>
      <c r="AA524" s="108"/>
      <c r="AB524" s="146"/>
      <c r="AC524" s="147" t="s">
        <v>406</v>
      </c>
      <c r="AD524" s="112">
        <v>0</v>
      </c>
      <c r="AE524" s="113">
        <v>0</v>
      </c>
      <c r="AF524" s="111">
        <f t="shared" si="54"/>
        <v>0</v>
      </c>
      <c r="AG524" s="113">
        <v>0</v>
      </c>
      <c r="AH524" s="113">
        <v>0</v>
      </c>
      <c r="AI524" s="115">
        <f t="shared" si="55"/>
        <v>0</v>
      </c>
      <c r="AJ524" s="108">
        <f t="shared" si="57"/>
        <v>0</v>
      </c>
      <c r="AK524" s="240">
        <f t="shared" si="59"/>
        <v>0</v>
      </c>
      <c r="AL524" s="212">
        <f t="shared" si="60"/>
        <v>0</v>
      </c>
      <c r="AM524" s="97"/>
      <c r="AN524" s="97"/>
      <c r="AO524" s="98"/>
      <c r="AP524" s="149" t="s">
        <v>408</v>
      </c>
      <c r="AQ524" s="150" t="s">
        <v>409</v>
      </c>
    </row>
    <row r="525" spans="1:43" ht="33" customHeight="1" x14ac:dyDescent="0.15">
      <c r="A525" s="158" t="s">
        <v>415</v>
      </c>
      <c r="B525" s="109" t="s">
        <v>541</v>
      </c>
      <c r="C525" s="109" t="s">
        <v>542</v>
      </c>
      <c r="D525" s="185" t="s">
        <v>429</v>
      </c>
      <c r="E525" s="109" t="s">
        <v>1614</v>
      </c>
      <c r="F525" s="109" t="s">
        <v>240</v>
      </c>
      <c r="G525" s="109"/>
      <c r="H525" s="109"/>
      <c r="I525" s="109"/>
      <c r="J525" s="109"/>
      <c r="K525" s="109"/>
      <c r="L525" s="109"/>
      <c r="M525" s="109" t="s">
        <v>402</v>
      </c>
      <c r="N525" s="109" t="s">
        <v>403</v>
      </c>
      <c r="O525" s="139" t="s">
        <v>404</v>
      </c>
      <c r="P525" s="109" t="s">
        <v>414</v>
      </c>
      <c r="Q525" s="153">
        <v>30</v>
      </c>
      <c r="R525" s="114"/>
      <c r="S525" s="109"/>
      <c r="T525" s="109"/>
      <c r="U525" s="109"/>
      <c r="V525" s="151"/>
      <c r="W525" s="107"/>
      <c r="X525" s="108"/>
      <c r="Y525" s="110">
        <f t="shared" si="56"/>
        <v>0</v>
      </c>
      <c r="Z525" s="108"/>
      <c r="AA525" s="108"/>
      <c r="AB525" s="146"/>
      <c r="AC525" s="147" t="s">
        <v>406</v>
      </c>
      <c r="AD525" s="112">
        <v>0</v>
      </c>
      <c r="AE525" s="113">
        <v>0</v>
      </c>
      <c r="AF525" s="111">
        <f t="shared" si="54"/>
        <v>0</v>
      </c>
      <c r="AG525" s="113">
        <v>0</v>
      </c>
      <c r="AH525" s="113">
        <v>0</v>
      </c>
      <c r="AI525" s="115">
        <f t="shared" si="55"/>
        <v>0</v>
      </c>
      <c r="AJ525" s="108">
        <f t="shared" si="57"/>
        <v>0</v>
      </c>
      <c r="AK525" s="240">
        <f t="shared" si="59"/>
        <v>0</v>
      </c>
      <c r="AL525" s="212">
        <f t="shared" si="60"/>
        <v>0</v>
      </c>
      <c r="AM525" s="97"/>
      <c r="AN525" s="97"/>
      <c r="AO525" s="98"/>
      <c r="AP525" s="149" t="s">
        <v>408</v>
      </c>
      <c r="AQ525" s="150" t="s">
        <v>409</v>
      </c>
    </row>
    <row r="526" spans="1:43" ht="33" customHeight="1" x14ac:dyDescent="0.15">
      <c r="A526" s="158" t="s">
        <v>415</v>
      </c>
      <c r="B526" s="109" t="s">
        <v>541</v>
      </c>
      <c r="C526" s="109" t="s">
        <v>542</v>
      </c>
      <c r="D526" s="185" t="s">
        <v>430</v>
      </c>
      <c r="E526" s="109" t="s">
        <v>1614</v>
      </c>
      <c r="F526" s="109" t="s">
        <v>240</v>
      </c>
      <c r="G526" s="109"/>
      <c r="H526" s="109"/>
      <c r="I526" s="109"/>
      <c r="J526" s="109"/>
      <c r="K526" s="109"/>
      <c r="L526" s="109"/>
      <c r="M526" s="109" t="s">
        <v>402</v>
      </c>
      <c r="N526" s="109" t="s">
        <v>403</v>
      </c>
      <c r="O526" s="139" t="s">
        <v>404</v>
      </c>
      <c r="P526" s="109" t="s">
        <v>414</v>
      </c>
      <c r="Q526" s="153">
        <v>30</v>
      </c>
      <c r="R526" s="114"/>
      <c r="S526" s="109"/>
      <c r="T526" s="109"/>
      <c r="U526" s="109"/>
      <c r="V526" s="151"/>
      <c r="W526" s="107"/>
      <c r="X526" s="108"/>
      <c r="Y526" s="110">
        <f t="shared" si="56"/>
        <v>0</v>
      </c>
      <c r="Z526" s="108"/>
      <c r="AA526" s="108"/>
      <c r="AB526" s="146"/>
      <c r="AC526" s="147" t="s">
        <v>406</v>
      </c>
      <c r="AD526" s="112">
        <v>0</v>
      </c>
      <c r="AE526" s="113">
        <v>0</v>
      </c>
      <c r="AF526" s="111">
        <f t="shared" si="54"/>
        <v>0</v>
      </c>
      <c r="AG526" s="113">
        <v>0</v>
      </c>
      <c r="AH526" s="113">
        <v>0</v>
      </c>
      <c r="AI526" s="115">
        <f t="shared" si="55"/>
        <v>0</v>
      </c>
      <c r="AJ526" s="108">
        <f t="shared" si="57"/>
        <v>0</v>
      </c>
      <c r="AK526" s="240">
        <f t="shared" si="59"/>
        <v>0</v>
      </c>
      <c r="AL526" s="212">
        <f t="shared" si="60"/>
        <v>0</v>
      </c>
      <c r="AM526" s="97"/>
      <c r="AN526" s="97"/>
      <c r="AO526" s="98"/>
      <c r="AP526" s="149" t="s">
        <v>408</v>
      </c>
      <c r="AQ526" s="150" t="s">
        <v>409</v>
      </c>
    </row>
    <row r="527" spans="1:43" ht="33" customHeight="1" x14ac:dyDescent="0.15">
      <c r="A527" s="158" t="s">
        <v>415</v>
      </c>
      <c r="B527" s="109" t="s">
        <v>541</v>
      </c>
      <c r="C527" s="109" t="s">
        <v>542</v>
      </c>
      <c r="D527" s="185" t="s">
        <v>431</v>
      </c>
      <c r="E527" s="109" t="s">
        <v>1614</v>
      </c>
      <c r="F527" s="109" t="s">
        <v>240</v>
      </c>
      <c r="G527" s="109"/>
      <c r="H527" s="109"/>
      <c r="I527" s="109"/>
      <c r="J527" s="109"/>
      <c r="K527" s="109"/>
      <c r="L527" s="109"/>
      <c r="M527" s="109" t="s">
        <v>402</v>
      </c>
      <c r="N527" s="109" t="s">
        <v>403</v>
      </c>
      <c r="O527" s="139" t="s">
        <v>404</v>
      </c>
      <c r="P527" s="109" t="s">
        <v>414</v>
      </c>
      <c r="Q527" s="153">
        <v>30</v>
      </c>
      <c r="R527" s="114"/>
      <c r="S527" s="109"/>
      <c r="T527" s="109"/>
      <c r="U527" s="109"/>
      <c r="V527" s="151"/>
      <c r="W527" s="107"/>
      <c r="X527" s="108"/>
      <c r="Y527" s="110">
        <f t="shared" si="56"/>
        <v>0</v>
      </c>
      <c r="Z527" s="108"/>
      <c r="AA527" s="108"/>
      <c r="AB527" s="146"/>
      <c r="AC527" s="147" t="s">
        <v>406</v>
      </c>
      <c r="AD527" s="112">
        <v>0</v>
      </c>
      <c r="AE527" s="113">
        <v>0</v>
      </c>
      <c r="AF527" s="111">
        <f t="shared" si="54"/>
        <v>0</v>
      </c>
      <c r="AG527" s="113">
        <v>0</v>
      </c>
      <c r="AH527" s="113">
        <v>0</v>
      </c>
      <c r="AI527" s="115">
        <f t="shared" si="55"/>
        <v>0</v>
      </c>
      <c r="AJ527" s="108">
        <f t="shared" si="57"/>
        <v>0</v>
      </c>
      <c r="AK527" s="240">
        <f t="shared" si="59"/>
        <v>0</v>
      </c>
      <c r="AL527" s="212">
        <f t="shared" si="60"/>
        <v>0</v>
      </c>
      <c r="AM527" s="97"/>
      <c r="AN527" s="97"/>
      <c r="AO527" s="98"/>
      <c r="AP527" s="149" t="s">
        <v>408</v>
      </c>
      <c r="AQ527" s="150" t="s">
        <v>409</v>
      </c>
    </row>
    <row r="528" spans="1:43" ht="33" customHeight="1" x14ac:dyDescent="0.15">
      <c r="A528" s="158" t="s">
        <v>415</v>
      </c>
      <c r="B528" s="109" t="s">
        <v>541</v>
      </c>
      <c r="C528" s="109" t="s">
        <v>542</v>
      </c>
      <c r="D528" s="185" t="s">
        <v>432</v>
      </c>
      <c r="E528" s="109" t="s">
        <v>1614</v>
      </c>
      <c r="F528" s="109" t="s">
        <v>240</v>
      </c>
      <c r="G528" s="109"/>
      <c r="H528" s="109"/>
      <c r="I528" s="109"/>
      <c r="J528" s="109"/>
      <c r="K528" s="109"/>
      <c r="L528" s="109"/>
      <c r="M528" s="109" t="s">
        <v>402</v>
      </c>
      <c r="N528" s="109" t="s">
        <v>403</v>
      </c>
      <c r="O528" s="139" t="s">
        <v>404</v>
      </c>
      <c r="P528" s="109" t="s">
        <v>414</v>
      </c>
      <c r="Q528" s="153">
        <v>30</v>
      </c>
      <c r="R528" s="114"/>
      <c r="S528" s="109"/>
      <c r="T528" s="109"/>
      <c r="U528" s="109"/>
      <c r="V528" s="151"/>
      <c r="W528" s="107"/>
      <c r="X528" s="108"/>
      <c r="Y528" s="110">
        <f t="shared" si="56"/>
        <v>0</v>
      </c>
      <c r="Z528" s="108"/>
      <c r="AA528" s="108"/>
      <c r="AB528" s="146"/>
      <c r="AC528" s="147" t="s">
        <v>406</v>
      </c>
      <c r="AD528" s="112">
        <v>0</v>
      </c>
      <c r="AE528" s="113">
        <v>0</v>
      </c>
      <c r="AF528" s="111">
        <f t="shared" si="54"/>
        <v>0</v>
      </c>
      <c r="AG528" s="113">
        <v>0</v>
      </c>
      <c r="AH528" s="113">
        <v>0</v>
      </c>
      <c r="AI528" s="115">
        <f t="shared" si="55"/>
        <v>0</v>
      </c>
      <c r="AJ528" s="108">
        <f t="shared" si="57"/>
        <v>0</v>
      </c>
      <c r="AK528" s="240">
        <f t="shared" si="59"/>
        <v>0</v>
      </c>
      <c r="AL528" s="212">
        <f t="shared" si="60"/>
        <v>0</v>
      </c>
      <c r="AM528" s="97"/>
      <c r="AN528" s="97"/>
      <c r="AO528" s="98"/>
      <c r="AP528" s="149" t="s">
        <v>408</v>
      </c>
      <c r="AQ528" s="150" t="s">
        <v>409</v>
      </c>
    </row>
    <row r="529" spans="1:43" ht="33" customHeight="1" x14ac:dyDescent="0.15">
      <c r="A529" s="158" t="s">
        <v>415</v>
      </c>
      <c r="B529" s="109" t="s">
        <v>541</v>
      </c>
      <c r="C529" s="109" t="s">
        <v>542</v>
      </c>
      <c r="D529" s="185" t="s">
        <v>433</v>
      </c>
      <c r="E529" s="109" t="s">
        <v>1614</v>
      </c>
      <c r="F529" s="109" t="s">
        <v>240</v>
      </c>
      <c r="G529" s="109"/>
      <c r="H529" s="109"/>
      <c r="I529" s="109"/>
      <c r="J529" s="109"/>
      <c r="K529" s="109"/>
      <c r="L529" s="109"/>
      <c r="M529" s="109" t="s">
        <v>402</v>
      </c>
      <c r="N529" s="109" t="s">
        <v>403</v>
      </c>
      <c r="O529" s="139" t="s">
        <v>404</v>
      </c>
      <c r="P529" s="109" t="s">
        <v>414</v>
      </c>
      <c r="Q529" s="153">
        <v>30</v>
      </c>
      <c r="R529" s="114"/>
      <c r="S529" s="109"/>
      <c r="T529" s="109"/>
      <c r="U529" s="109"/>
      <c r="V529" s="151"/>
      <c r="W529" s="107"/>
      <c r="X529" s="108"/>
      <c r="Y529" s="110">
        <f t="shared" si="56"/>
        <v>0</v>
      </c>
      <c r="Z529" s="108"/>
      <c r="AA529" s="108"/>
      <c r="AB529" s="146"/>
      <c r="AC529" s="147" t="s">
        <v>406</v>
      </c>
      <c r="AD529" s="112">
        <v>0</v>
      </c>
      <c r="AE529" s="113">
        <v>0</v>
      </c>
      <c r="AF529" s="111">
        <f t="shared" si="54"/>
        <v>0</v>
      </c>
      <c r="AG529" s="113">
        <v>0</v>
      </c>
      <c r="AH529" s="113">
        <v>0</v>
      </c>
      <c r="AI529" s="115">
        <f t="shared" si="55"/>
        <v>0</v>
      </c>
      <c r="AJ529" s="108">
        <f t="shared" si="57"/>
        <v>0</v>
      </c>
      <c r="AK529" s="240">
        <f t="shared" si="59"/>
        <v>0</v>
      </c>
      <c r="AL529" s="212">
        <f t="shared" si="60"/>
        <v>0</v>
      </c>
      <c r="AM529" s="97"/>
      <c r="AN529" s="97"/>
      <c r="AO529" s="98"/>
      <c r="AP529" s="149" t="s">
        <v>408</v>
      </c>
      <c r="AQ529" s="150" t="s">
        <v>409</v>
      </c>
    </row>
    <row r="530" spans="1:43" ht="33" customHeight="1" x14ac:dyDescent="0.15">
      <c r="A530" s="158" t="s">
        <v>415</v>
      </c>
      <c r="B530" s="109" t="s">
        <v>541</v>
      </c>
      <c r="C530" s="109" t="s">
        <v>542</v>
      </c>
      <c r="D530" s="185" t="s">
        <v>434</v>
      </c>
      <c r="E530" s="109" t="s">
        <v>1614</v>
      </c>
      <c r="F530" s="109" t="s">
        <v>240</v>
      </c>
      <c r="G530" s="109"/>
      <c r="H530" s="109"/>
      <c r="I530" s="109"/>
      <c r="J530" s="109"/>
      <c r="K530" s="109"/>
      <c r="L530" s="109"/>
      <c r="M530" s="109" t="s">
        <v>402</v>
      </c>
      <c r="N530" s="109" t="s">
        <v>403</v>
      </c>
      <c r="O530" s="139" t="s">
        <v>404</v>
      </c>
      <c r="P530" s="109" t="s">
        <v>414</v>
      </c>
      <c r="Q530" s="153">
        <v>30</v>
      </c>
      <c r="R530" s="114"/>
      <c r="S530" s="109"/>
      <c r="T530" s="109"/>
      <c r="U530" s="109"/>
      <c r="V530" s="151"/>
      <c r="W530" s="107"/>
      <c r="X530" s="108"/>
      <c r="Y530" s="110">
        <f t="shared" si="56"/>
        <v>0</v>
      </c>
      <c r="Z530" s="108"/>
      <c r="AA530" s="108"/>
      <c r="AB530" s="146"/>
      <c r="AC530" s="147" t="s">
        <v>406</v>
      </c>
      <c r="AD530" s="112">
        <v>0</v>
      </c>
      <c r="AE530" s="113">
        <v>0</v>
      </c>
      <c r="AF530" s="111">
        <f t="shared" si="54"/>
        <v>0</v>
      </c>
      <c r="AG530" s="113">
        <v>0</v>
      </c>
      <c r="AH530" s="113">
        <v>0</v>
      </c>
      <c r="AI530" s="115">
        <f t="shared" si="55"/>
        <v>0</v>
      </c>
      <c r="AJ530" s="108">
        <f t="shared" si="57"/>
        <v>0</v>
      </c>
      <c r="AK530" s="240">
        <f t="shared" si="59"/>
        <v>0</v>
      </c>
      <c r="AL530" s="212">
        <f t="shared" si="60"/>
        <v>0</v>
      </c>
      <c r="AM530" s="97"/>
      <c r="AN530" s="97"/>
      <c r="AO530" s="98"/>
      <c r="AP530" s="149" t="s">
        <v>408</v>
      </c>
      <c r="AQ530" s="150" t="s">
        <v>409</v>
      </c>
    </row>
    <row r="531" spans="1:43" ht="33" customHeight="1" x14ac:dyDescent="0.15">
      <c r="A531" s="158" t="s">
        <v>415</v>
      </c>
      <c r="B531" s="109" t="s">
        <v>541</v>
      </c>
      <c r="C531" s="109" t="s">
        <v>542</v>
      </c>
      <c r="D531" s="185" t="s">
        <v>435</v>
      </c>
      <c r="E531" s="109" t="s">
        <v>1614</v>
      </c>
      <c r="F531" s="109" t="s">
        <v>240</v>
      </c>
      <c r="G531" s="109"/>
      <c r="H531" s="109"/>
      <c r="I531" s="109"/>
      <c r="J531" s="109"/>
      <c r="K531" s="109"/>
      <c r="L531" s="109"/>
      <c r="M531" s="109" t="s">
        <v>402</v>
      </c>
      <c r="N531" s="109" t="s">
        <v>403</v>
      </c>
      <c r="O531" s="139" t="s">
        <v>404</v>
      </c>
      <c r="P531" s="109" t="s">
        <v>414</v>
      </c>
      <c r="Q531" s="153">
        <v>30</v>
      </c>
      <c r="R531" s="114"/>
      <c r="S531" s="109"/>
      <c r="T531" s="109"/>
      <c r="U531" s="109"/>
      <c r="V531" s="151"/>
      <c r="W531" s="107"/>
      <c r="X531" s="108"/>
      <c r="Y531" s="110">
        <f t="shared" si="56"/>
        <v>0</v>
      </c>
      <c r="Z531" s="108"/>
      <c r="AA531" s="108"/>
      <c r="AB531" s="146"/>
      <c r="AC531" s="147" t="s">
        <v>406</v>
      </c>
      <c r="AD531" s="112">
        <v>0</v>
      </c>
      <c r="AE531" s="113">
        <v>0</v>
      </c>
      <c r="AF531" s="111">
        <f t="shared" si="54"/>
        <v>0</v>
      </c>
      <c r="AG531" s="113">
        <v>0</v>
      </c>
      <c r="AH531" s="113">
        <v>0</v>
      </c>
      <c r="AI531" s="115">
        <f t="shared" si="55"/>
        <v>0</v>
      </c>
      <c r="AJ531" s="108">
        <f t="shared" si="57"/>
        <v>0</v>
      </c>
      <c r="AK531" s="240">
        <f t="shared" si="59"/>
        <v>0</v>
      </c>
      <c r="AL531" s="212">
        <f t="shared" si="60"/>
        <v>0</v>
      </c>
      <c r="AM531" s="97"/>
      <c r="AN531" s="97"/>
      <c r="AO531" s="98"/>
      <c r="AP531" s="149" t="s">
        <v>408</v>
      </c>
      <c r="AQ531" s="150" t="s">
        <v>409</v>
      </c>
    </row>
    <row r="532" spans="1:43" ht="33" customHeight="1" x14ac:dyDescent="0.15">
      <c r="A532" s="158" t="s">
        <v>415</v>
      </c>
      <c r="B532" s="109" t="s">
        <v>541</v>
      </c>
      <c r="C532" s="109" t="s">
        <v>542</v>
      </c>
      <c r="D532" s="185" t="s">
        <v>436</v>
      </c>
      <c r="E532" s="109" t="s">
        <v>1614</v>
      </c>
      <c r="F532" s="109" t="s">
        <v>240</v>
      </c>
      <c r="G532" s="109"/>
      <c r="H532" s="109"/>
      <c r="I532" s="109"/>
      <c r="J532" s="109"/>
      <c r="K532" s="109"/>
      <c r="L532" s="109"/>
      <c r="M532" s="109" t="s">
        <v>402</v>
      </c>
      <c r="N532" s="109" t="s">
        <v>403</v>
      </c>
      <c r="O532" s="139" t="s">
        <v>404</v>
      </c>
      <c r="P532" s="109" t="s">
        <v>414</v>
      </c>
      <c r="Q532" s="153">
        <v>30</v>
      </c>
      <c r="R532" s="114"/>
      <c r="S532" s="109"/>
      <c r="T532" s="109"/>
      <c r="U532" s="109"/>
      <c r="V532" s="151"/>
      <c r="W532" s="107"/>
      <c r="X532" s="108"/>
      <c r="Y532" s="110">
        <f t="shared" si="56"/>
        <v>0</v>
      </c>
      <c r="Z532" s="108"/>
      <c r="AA532" s="108"/>
      <c r="AB532" s="146"/>
      <c r="AC532" s="147" t="s">
        <v>406</v>
      </c>
      <c r="AD532" s="112">
        <v>0</v>
      </c>
      <c r="AE532" s="113">
        <v>0</v>
      </c>
      <c r="AF532" s="111">
        <f t="shared" si="54"/>
        <v>0</v>
      </c>
      <c r="AG532" s="113">
        <v>0</v>
      </c>
      <c r="AH532" s="113">
        <v>0</v>
      </c>
      <c r="AI532" s="115">
        <f t="shared" si="55"/>
        <v>0</v>
      </c>
      <c r="AJ532" s="108">
        <f t="shared" si="57"/>
        <v>0</v>
      </c>
      <c r="AK532" s="240">
        <f t="shared" si="59"/>
        <v>0</v>
      </c>
      <c r="AL532" s="212">
        <f t="shared" si="60"/>
        <v>0</v>
      </c>
      <c r="AM532" s="97"/>
      <c r="AN532" s="97"/>
      <c r="AO532" s="98"/>
      <c r="AP532" s="149" t="s">
        <v>408</v>
      </c>
      <c r="AQ532" s="150" t="s">
        <v>409</v>
      </c>
    </row>
    <row r="533" spans="1:43" ht="33" customHeight="1" x14ac:dyDescent="0.15">
      <c r="A533" s="158" t="s">
        <v>415</v>
      </c>
      <c r="B533" s="109" t="s">
        <v>541</v>
      </c>
      <c r="C533" s="109" t="s">
        <v>542</v>
      </c>
      <c r="D533" s="185" t="s">
        <v>437</v>
      </c>
      <c r="E533" s="109" t="s">
        <v>1614</v>
      </c>
      <c r="F533" s="109" t="s">
        <v>240</v>
      </c>
      <c r="G533" s="109"/>
      <c r="H533" s="109"/>
      <c r="I533" s="109"/>
      <c r="J533" s="109"/>
      <c r="K533" s="109"/>
      <c r="L533" s="109"/>
      <c r="M533" s="109" t="s">
        <v>402</v>
      </c>
      <c r="N533" s="109" t="s">
        <v>403</v>
      </c>
      <c r="O533" s="139" t="s">
        <v>404</v>
      </c>
      <c r="P533" s="109" t="s">
        <v>414</v>
      </c>
      <c r="Q533" s="153">
        <v>30</v>
      </c>
      <c r="R533" s="114"/>
      <c r="S533" s="109"/>
      <c r="T533" s="109"/>
      <c r="U533" s="109"/>
      <c r="V533" s="151"/>
      <c r="W533" s="107"/>
      <c r="X533" s="108"/>
      <c r="Y533" s="110">
        <f t="shared" si="56"/>
        <v>0</v>
      </c>
      <c r="Z533" s="108"/>
      <c r="AA533" s="108"/>
      <c r="AB533" s="146"/>
      <c r="AC533" s="147" t="s">
        <v>406</v>
      </c>
      <c r="AD533" s="112">
        <v>0</v>
      </c>
      <c r="AE533" s="113">
        <v>0</v>
      </c>
      <c r="AF533" s="111">
        <f t="shared" si="54"/>
        <v>0</v>
      </c>
      <c r="AG533" s="113">
        <v>0</v>
      </c>
      <c r="AH533" s="113">
        <v>0</v>
      </c>
      <c r="AI533" s="115">
        <f t="shared" si="55"/>
        <v>0</v>
      </c>
      <c r="AJ533" s="108">
        <f t="shared" si="57"/>
        <v>0</v>
      </c>
      <c r="AK533" s="240">
        <f t="shared" si="59"/>
        <v>0</v>
      </c>
      <c r="AL533" s="212">
        <f t="shared" si="60"/>
        <v>0</v>
      </c>
      <c r="AM533" s="97"/>
      <c r="AN533" s="97"/>
      <c r="AO533" s="98"/>
      <c r="AP533" s="149" t="s">
        <v>408</v>
      </c>
      <c r="AQ533" s="150" t="s">
        <v>409</v>
      </c>
    </row>
    <row r="534" spans="1:43" ht="33" customHeight="1" x14ac:dyDescent="0.15">
      <c r="A534" s="158" t="s">
        <v>415</v>
      </c>
      <c r="B534" s="109" t="s">
        <v>541</v>
      </c>
      <c r="C534" s="109" t="s">
        <v>542</v>
      </c>
      <c r="D534" s="185" t="s">
        <v>438</v>
      </c>
      <c r="E534" s="109" t="s">
        <v>1614</v>
      </c>
      <c r="F534" s="109" t="s">
        <v>240</v>
      </c>
      <c r="G534" s="109"/>
      <c r="H534" s="109"/>
      <c r="I534" s="109"/>
      <c r="J534" s="109"/>
      <c r="K534" s="109"/>
      <c r="L534" s="109"/>
      <c r="M534" s="109" t="s">
        <v>402</v>
      </c>
      <c r="N534" s="109" t="s">
        <v>403</v>
      </c>
      <c r="O534" s="139" t="s">
        <v>404</v>
      </c>
      <c r="P534" s="109" t="s">
        <v>414</v>
      </c>
      <c r="Q534" s="153">
        <v>30</v>
      </c>
      <c r="R534" s="114"/>
      <c r="S534" s="109"/>
      <c r="T534" s="109"/>
      <c r="U534" s="109"/>
      <c r="V534" s="151"/>
      <c r="W534" s="107"/>
      <c r="X534" s="108"/>
      <c r="Y534" s="110">
        <f t="shared" si="56"/>
        <v>0</v>
      </c>
      <c r="Z534" s="108"/>
      <c r="AA534" s="108"/>
      <c r="AB534" s="146"/>
      <c r="AC534" s="147" t="s">
        <v>406</v>
      </c>
      <c r="AD534" s="112">
        <v>0</v>
      </c>
      <c r="AE534" s="113">
        <v>0</v>
      </c>
      <c r="AF534" s="111">
        <f t="shared" si="54"/>
        <v>0</v>
      </c>
      <c r="AG534" s="113">
        <v>0</v>
      </c>
      <c r="AH534" s="113">
        <v>0</v>
      </c>
      <c r="AI534" s="115">
        <f t="shared" si="55"/>
        <v>0</v>
      </c>
      <c r="AJ534" s="108">
        <f t="shared" si="57"/>
        <v>0</v>
      </c>
      <c r="AK534" s="240">
        <f t="shared" si="59"/>
        <v>0</v>
      </c>
      <c r="AL534" s="212">
        <f t="shared" si="60"/>
        <v>0</v>
      </c>
      <c r="AM534" s="97"/>
      <c r="AN534" s="97"/>
      <c r="AO534" s="98"/>
      <c r="AP534" s="149" t="s">
        <v>408</v>
      </c>
      <c r="AQ534" s="150" t="s">
        <v>409</v>
      </c>
    </row>
    <row r="535" spans="1:43" ht="33" customHeight="1" x14ac:dyDescent="0.15">
      <c r="A535" s="158" t="s">
        <v>415</v>
      </c>
      <c r="B535" s="109" t="s">
        <v>541</v>
      </c>
      <c r="C535" s="109" t="s">
        <v>542</v>
      </c>
      <c r="D535" s="185" t="s">
        <v>439</v>
      </c>
      <c r="E535" s="109" t="s">
        <v>1614</v>
      </c>
      <c r="F535" s="109" t="s">
        <v>240</v>
      </c>
      <c r="G535" s="109"/>
      <c r="H535" s="109"/>
      <c r="I535" s="109"/>
      <c r="J535" s="109"/>
      <c r="K535" s="109"/>
      <c r="L535" s="109"/>
      <c r="M535" s="109" t="s">
        <v>402</v>
      </c>
      <c r="N535" s="109" t="s">
        <v>403</v>
      </c>
      <c r="O535" s="139" t="s">
        <v>404</v>
      </c>
      <c r="P535" s="109" t="s">
        <v>414</v>
      </c>
      <c r="Q535" s="153">
        <v>30</v>
      </c>
      <c r="R535" s="114"/>
      <c r="S535" s="109"/>
      <c r="T535" s="109"/>
      <c r="U535" s="109"/>
      <c r="V535" s="151"/>
      <c r="W535" s="107"/>
      <c r="X535" s="108"/>
      <c r="Y535" s="110">
        <f t="shared" si="56"/>
        <v>0</v>
      </c>
      <c r="Z535" s="108"/>
      <c r="AA535" s="108"/>
      <c r="AB535" s="146"/>
      <c r="AC535" s="147" t="s">
        <v>406</v>
      </c>
      <c r="AD535" s="112">
        <v>0</v>
      </c>
      <c r="AE535" s="113">
        <v>0</v>
      </c>
      <c r="AF535" s="111">
        <f t="shared" si="54"/>
        <v>0</v>
      </c>
      <c r="AG535" s="113">
        <v>0</v>
      </c>
      <c r="AH535" s="113">
        <v>0</v>
      </c>
      <c r="AI535" s="115">
        <f t="shared" si="55"/>
        <v>0</v>
      </c>
      <c r="AJ535" s="108">
        <f t="shared" si="57"/>
        <v>0</v>
      </c>
      <c r="AK535" s="240">
        <f t="shared" si="59"/>
        <v>0</v>
      </c>
      <c r="AL535" s="212">
        <f t="shared" si="60"/>
        <v>0</v>
      </c>
      <c r="AM535" s="97"/>
      <c r="AN535" s="97"/>
      <c r="AO535" s="98"/>
      <c r="AP535" s="149" t="s">
        <v>408</v>
      </c>
      <c r="AQ535" s="150" t="s">
        <v>409</v>
      </c>
    </row>
    <row r="536" spans="1:43" ht="33" customHeight="1" x14ac:dyDescent="0.15">
      <c r="A536" s="158" t="s">
        <v>415</v>
      </c>
      <c r="B536" s="109" t="s">
        <v>541</v>
      </c>
      <c r="C536" s="109" t="s">
        <v>542</v>
      </c>
      <c r="D536" s="185" t="s">
        <v>440</v>
      </c>
      <c r="E536" s="109" t="s">
        <v>1614</v>
      </c>
      <c r="F536" s="109" t="s">
        <v>240</v>
      </c>
      <c r="G536" s="109"/>
      <c r="H536" s="109"/>
      <c r="I536" s="109"/>
      <c r="J536" s="109"/>
      <c r="K536" s="109"/>
      <c r="L536" s="109"/>
      <c r="M536" s="109" t="s">
        <v>402</v>
      </c>
      <c r="N536" s="109" t="s">
        <v>403</v>
      </c>
      <c r="O536" s="139" t="s">
        <v>404</v>
      </c>
      <c r="P536" s="109" t="s">
        <v>414</v>
      </c>
      <c r="Q536" s="153">
        <v>30</v>
      </c>
      <c r="R536" s="114"/>
      <c r="S536" s="109"/>
      <c r="T536" s="109"/>
      <c r="U536" s="109"/>
      <c r="V536" s="151"/>
      <c r="W536" s="107"/>
      <c r="X536" s="108"/>
      <c r="Y536" s="110">
        <f t="shared" si="56"/>
        <v>0</v>
      </c>
      <c r="Z536" s="108"/>
      <c r="AA536" s="108"/>
      <c r="AB536" s="146"/>
      <c r="AC536" s="147" t="s">
        <v>406</v>
      </c>
      <c r="AD536" s="112">
        <v>0</v>
      </c>
      <c r="AE536" s="113">
        <v>0</v>
      </c>
      <c r="AF536" s="111">
        <f t="shared" si="54"/>
        <v>0</v>
      </c>
      <c r="AG536" s="113">
        <v>0</v>
      </c>
      <c r="AH536" s="113">
        <v>0</v>
      </c>
      <c r="AI536" s="115">
        <f t="shared" si="55"/>
        <v>0</v>
      </c>
      <c r="AJ536" s="108">
        <f t="shared" si="57"/>
        <v>0</v>
      </c>
      <c r="AK536" s="240">
        <f t="shared" si="59"/>
        <v>0</v>
      </c>
      <c r="AL536" s="212">
        <f t="shared" si="60"/>
        <v>0</v>
      </c>
      <c r="AM536" s="97"/>
      <c r="AN536" s="97"/>
      <c r="AO536" s="98"/>
      <c r="AP536" s="149" t="s">
        <v>408</v>
      </c>
      <c r="AQ536" s="150" t="s">
        <v>409</v>
      </c>
    </row>
    <row r="537" spans="1:43" ht="33" customHeight="1" x14ac:dyDescent="0.15">
      <c r="A537" s="158" t="s">
        <v>415</v>
      </c>
      <c r="B537" s="109" t="s">
        <v>541</v>
      </c>
      <c r="C537" s="109" t="s">
        <v>542</v>
      </c>
      <c r="D537" s="185" t="s">
        <v>441</v>
      </c>
      <c r="E537" s="109" t="s">
        <v>1614</v>
      </c>
      <c r="F537" s="109" t="s">
        <v>240</v>
      </c>
      <c r="G537" s="109"/>
      <c r="H537" s="109"/>
      <c r="I537" s="109"/>
      <c r="J537" s="109"/>
      <c r="K537" s="109"/>
      <c r="L537" s="109"/>
      <c r="M537" s="109" t="s">
        <v>402</v>
      </c>
      <c r="N537" s="109" t="s">
        <v>403</v>
      </c>
      <c r="O537" s="139" t="s">
        <v>404</v>
      </c>
      <c r="P537" s="109" t="s">
        <v>414</v>
      </c>
      <c r="Q537" s="153">
        <v>30</v>
      </c>
      <c r="R537" s="114"/>
      <c r="S537" s="109"/>
      <c r="T537" s="109"/>
      <c r="U537" s="109"/>
      <c r="V537" s="151"/>
      <c r="W537" s="107"/>
      <c r="X537" s="108"/>
      <c r="Y537" s="110">
        <f t="shared" si="56"/>
        <v>0</v>
      </c>
      <c r="Z537" s="108"/>
      <c r="AA537" s="108"/>
      <c r="AB537" s="146"/>
      <c r="AC537" s="147" t="s">
        <v>406</v>
      </c>
      <c r="AD537" s="112">
        <v>0</v>
      </c>
      <c r="AE537" s="113">
        <v>0</v>
      </c>
      <c r="AF537" s="111">
        <f t="shared" si="54"/>
        <v>0</v>
      </c>
      <c r="AG537" s="113">
        <v>0</v>
      </c>
      <c r="AH537" s="113">
        <v>0</v>
      </c>
      <c r="AI537" s="115">
        <f t="shared" si="55"/>
        <v>0</v>
      </c>
      <c r="AJ537" s="108">
        <f t="shared" si="57"/>
        <v>0</v>
      </c>
      <c r="AK537" s="240">
        <f t="shared" si="59"/>
        <v>0</v>
      </c>
      <c r="AL537" s="212">
        <f t="shared" si="60"/>
        <v>0</v>
      </c>
      <c r="AM537" s="97"/>
      <c r="AN537" s="97"/>
      <c r="AO537" s="98"/>
      <c r="AP537" s="149" t="s">
        <v>408</v>
      </c>
      <c r="AQ537" s="150" t="s">
        <v>409</v>
      </c>
    </row>
    <row r="538" spans="1:43" ht="33" customHeight="1" x14ac:dyDescent="0.15">
      <c r="A538" s="158" t="s">
        <v>415</v>
      </c>
      <c r="B538" s="109" t="s">
        <v>541</v>
      </c>
      <c r="C538" s="109" t="s">
        <v>542</v>
      </c>
      <c r="D538" s="185" t="s">
        <v>442</v>
      </c>
      <c r="E538" s="109" t="s">
        <v>1614</v>
      </c>
      <c r="F538" s="109" t="s">
        <v>240</v>
      </c>
      <c r="G538" s="109"/>
      <c r="H538" s="109"/>
      <c r="I538" s="109"/>
      <c r="J538" s="109"/>
      <c r="K538" s="109"/>
      <c r="L538" s="109"/>
      <c r="M538" s="109" t="s">
        <v>402</v>
      </c>
      <c r="N538" s="109" t="s">
        <v>403</v>
      </c>
      <c r="O538" s="139" t="s">
        <v>404</v>
      </c>
      <c r="P538" s="109" t="s">
        <v>414</v>
      </c>
      <c r="Q538" s="153">
        <v>30</v>
      </c>
      <c r="R538" s="114"/>
      <c r="S538" s="109"/>
      <c r="T538" s="109"/>
      <c r="U538" s="109"/>
      <c r="V538" s="151"/>
      <c r="W538" s="107"/>
      <c r="X538" s="108"/>
      <c r="Y538" s="110">
        <f t="shared" si="56"/>
        <v>0</v>
      </c>
      <c r="Z538" s="108"/>
      <c r="AA538" s="108"/>
      <c r="AB538" s="146"/>
      <c r="AC538" s="147" t="s">
        <v>406</v>
      </c>
      <c r="AD538" s="112">
        <v>0</v>
      </c>
      <c r="AE538" s="113">
        <v>0</v>
      </c>
      <c r="AF538" s="111">
        <f t="shared" si="54"/>
        <v>0</v>
      </c>
      <c r="AG538" s="113">
        <v>0</v>
      </c>
      <c r="AH538" s="113">
        <v>0</v>
      </c>
      <c r="AI538" s="115">
        <f t="shared" si="55"/>
        <v>0</v>
      </c>
      <c r="AJ538" s="108">
        <f t="shared" si="57"/>
        <v>0</v>
      </c>
      <c r="AK538" s="240">
        <f t="shared" si="59"/>
        <v>0</v>
      </c>
      <c r="AL538" s="212">
        <f t="shared" si="60"/>
        <v>0</v>
      </c>
      <c r="AM538" s="97"/>
      <c r="AN538" s="97"/>
      <c r="AO538" s="98"/>
      <c r="AP538" s="149" t="s">
        <v>408</v>
      </c>
      <c r="AQ538" s="150" t="s">
        <v>409</v>
      </c>
    </row>
    <row r="539" spans="1:43" ht="33" customHeight="1" x14ac:dyDescent="0.15">
      <c r="A539" s="158" t="s">
        <v>415</v>
      </c>
      <c r="B539" s="109" t="s">
        <v>541</v>
      </c>
      <c r="C539" s="109" t="s">
        <v>542</v>
      </c>
      <c r="D539" s="185" t="s">
        <v>443</v>
      </c>
      <c r="E539" s="109" t="s">
        <v>1614</v>
      </c>
      <c r="F539" s="109" t="s">
        <v>240</v>
      </c>
      <c r="G539" s="109"/>
      <c r="H539" s="109"/>
      <c r="I539" s="109"/>
      <c r="J539" s="109"/>
      <c r="K539" s="109"/>
      <c r="L539" s="109"/>
      <c r="M539" s="109" t="s">
        <v>402</v>
      </c>
      <c r="N539" s="109" t="s">
        <v>403</v>
      </c>
      <c r="O539" s="139" t="s">
        <v>404</v>
      </c>
      <c r="P539" s="109" t="s">
        <v>414</v>
      </c>
      <c r="Q539" s="153">
        <v>30</v>
      </c>
      <c r="R539" s="114"/>
      <c r="S539" s="109"/>
      <c r="T539" s="109"/>
      <c r="U539" s="109"/>
      <c r="V539" s="151"/>
      <c r="W539" s="107"/>
      <c r="X539" s="108"/>
      <c r="Y539" s="110">
        <f t="shared" si="56"/>
        <v>0</v>
      </c>
      <c r="Z539" s="108"/>
      <c r="AA539" s="108"/>
      <c r="AB539" s="146"/>
      <c r="AC539" s="147" t="s">
        <v>406</v>
      </c>
      <c r="AD539" s="112">
        <v>0</v>
      </c>
      <c r="AE539" s="113">
        <v>0</v>
      </c>
      <c r="AF539" s="111">
        <f t="shared" si="54"/>
        <v>0</v>
      </c>
      <c r="AG539" s="113">
        <v>0</v>
      </c>
      <c r="AH539" s="113">
        <v>0</v>
      </c>
      <c r="AI539" s="115">
        <f t="shared" si="55"/>
        <v>0</v>
      </c>
      <c r="AJ539" s="108">
        <f t="shared" si="57"/>
        <v>0</v>
      </c>
      <c r="AK539" s="240">
        <f t="shared" si="59"/>
        <v>0</v>
      </c>
      <c r="AL539" s="212">
        <f t="shared" si="60"/>
        <v>0</v>
      </c>
      <c r="AM539" s="97"/>
      <c r="AN539" s="97"/>
      <c r="AO539" s="98"/>
      <c r="AP539" s="149" t="s">
        <v>408</v>
      </c>
      <c r="AQ539" s="150" t="s">
        <v>409</v>
      </c>
    </row>
    <row r="540" spans="1:43" ht="33" customHeight="1" x14ac:dyDescent="0.15">
      <c r="A540" s="158" t="s">
        <v>415</v>
      </c>
      <c r="B540" s="109" t="s">
        <v>541</v>
      </c>
      <c r="C540" s="109" t="s">
        <v>542</v>
      </c>
      <c r="D540" s="185" t="s">
        <v>543</v>
      </c>
      <c r="E540" s="109" t="s">
        <v>1614</v>
      </c>
      <c r="F540" s="109" t="s">
        <v>240</v>
      </c>
      <c r="G540" s="109"/>
      <c r="H540" s="109"/>
      <c r="I540" s="109"/>
      <c r="J540" s="109"/>
      <c r="K540" s="109"/>
      <c r="L540" s="109"/>
      <c r="M540" s="109" t="s">
        <v>402</v>
      </c>
      <c r="N540" s="109" t="s">
        <v>403</v>
      </c>
      <c r="O540" s="139" t="s">
        <v>404</v>
      </c>
      <c r="P540" s="109" t="s">
        <v>414</v>
      </c>
      <c r="Q540" s="153">
        <v>30</v>
      </c>
      <c r="R540" s="114"/>
      <c r="S540" s="109"/>
      <c r="T540" s="109"/>
      <c r="U540" s="109"/>
      <c r="V540" s="151"/>
      <c r="W540" s="107"/>
      <c r="X540" s="108"/>
      <c r="Y540" s="110">
        <f t="shared" si="56"/>
        <v>0</v>
      </c>
      <c r="Z540" s="108"/>
      <c r="AA540" s="108"/>
      <c r="AB540" s="146"/>
      <c r="AC540" s="147" t="s">
        <v>406</v>
      </c>
      <c r="AD540" s="112">
        <v>0</v>
      </c>
      <c r="AE540" s="113">
        <v>0</v>
      </c>
      <c r="AF540" s="111">
        <f t="shared" si="54"/>
        <v>0</v>
      </c>
      <c r="AG540" s="113">
        <v>0</v>
      </c>
      <c r="AH540" s="113">
        <v>0</v>
      </c>
      <c r="AI540" s="115">
        <f t="shared" si="55"/>
        <v>0</v>
      </c>
      <c r="AJ540" s="108">
        <f t="shared" si="57"/>
        <v>0</v>
      </c>
      <c r="AK540" s="240">
        <f t="shared" si="59"/>
        <v>0</v>
      </c>
      <c r="AL540" s="212">
        <f t="shared" si="60"/>
        <v>0</v>
      </c>
      <c r="AM540" s="97"/>
      <c r="AN540" s="97"/>
      <c r="AO540" s="98"/>
      <c r="AP540" s="149" t="s">
        <v>408</v>
      </c>
      <c r="AQ540" s="150" t="s">
        <v>409</v>
      </c>
    </row>
    <row r="541" spans="1:43" ht="33" customHeight="1" x14ac:dyDescent="0.15">
      <c r="A541" s="158" t="s">
        <v>415</v>
      </c>
      <c r="B541" s="109" t="s">
        <v>541</v>
      </c>
      <c r="C541" s="109" t="s">
        <v>542</v>
      </c>
      <c r="D541" s="185" t="s">
        <v>444</v>
      </c>
      <c r="E541" s="109" t="s">
        <v>1614</v>
      </c>
      <c r="F541" s="109" t="s">
        <v>240</v>
      </c>
      <c r="G541" s="109"/>
      <c r="H541" s="109"/>
      <c r="I541" s="109"/>
      <c r="J541" s="109"/>
      <c r="K541" s="109"/>
      <c r="L541" s="109"/>
      <c r="M541" s="109" t="s">
        <v>402</v>
      </c>
      <c r="N541" s="109" t="s">
        <v>403</v>
      </c>
      <c r="O541" s="139" t="s">
        <v>404</v>
      </c>
      <c r="P541" s="109" t="s">
        <v>414</v>
      </c>
      <c r="Q541" s="153">
        <v>30</v>
      </c>
      <c r="R541" s="114"/>
      <c r="S541" s="109"/>
      <c r="T541" s="109"/>
      <c r="U541" s="109"/>
      <c r="V541" s="151"/>
      <c r="W541" s="107"/>
      <c r="X541" s="108"/>
      <c r="Y541" s="110">
        <f t="shared" si="56"/>
        <v>0</v>
      </c>
      <c r="Z541" s="108"/>
      <c r="AA541" s="108"/>
      <c r="AB541" s="146"/>
      <c r="AC541" s="147" t="s">
        <v>406</v>
      </c>
      <c r="AD541" s="112">
        <v>0</v>
      </c>
      <c r="AE541" s="113">
        <v>0</v>
      </c>
      <c r="AF541" s="111">
        <f t="shared" si="54"/>
        <v>0</v>
      </c>
      <c r="AG541" s="113">
        <v>0</v>
      </c>
      <c r="AH541" s="113">
        <v>0</v>
      </c>
      <c r="AI541" s="115">
        <f t="shared" si="55"/>
        <v>0</v>
      </c>
      <c r="AJ541" s="108">
        <f t="shared" si="57"/>
        <v>0</v>
      </c>
      <c r="AK541" s="240">
        <f t="shared" si="59"/>
        <v>0</v>
      </c>
      <c r="AL541" s="212">
        <f t="shared" si="60"/>
        <v>0</v>
      </c>
      <c r="AM541" s="97"/>
      <c r="AN541" s="97"/>
      <c r="AO541" s="98"/>
      <c r="AP541" s="149" t="s">
        <v>408</v>
      </c>
      <c r="AQ541" s="150" t="s">
        <v>409</v>
      </c>
    </row>
    <row r="542" spans="1:43" ht="33" customHeight="1" x14ac:dyDescent="0.15">
      <c r="A542" s="158" t="s">
        <v>415</v>
      </c>
      <c r="B542" s="109" t="s">
        <v>541</v>
      </c>
      <c r="C542" s="109" t="s">
        <v>542</v>
      </c>
      <c r="D542" s="185" t="s">
        <v>445</v>
      </c>
      <c r="E542" s="109" t="s">
        <v>1614</v>
      </c>
      <c r="F542" s="109" t="s">
        <v>240</v>
      </c>
      <c r="G542" s="109"/>
      <c r="H542" s="109"/>
      <c r="I542" s="109"/>
      <c r="J542" s="109"/>
      <c r="K542" s="109"/>
      <c r="L542" s="109"/>
      <c r="M542" s="109" t="s">
        <v>402</v>
      </c>
      <c r="N542" s="109" t="s">
        <v>403</v>
      </c>
      <c r="O542" s="139" t="s">
        <v>404</v>
      </c>
      <c r="P542" s="109" t="s">
        <v>414</v>
      </c>
      <c r="Q542" s="153">
        <v>30</v>
      </c>
      <c r="R542" s="114"/>
      <c r="S542" s="109"/>
      <c r="T542" s="109"/>
      <c r="U542" s="109"/>
      <c r="V542" s="151"/>
      <c r="W542" s="107"/>
      <c r="X542" s="108"/>
      <c r="Y542" s="110">
        <f t="shared" si="56"/>
        <v>0</v>
      </c>
      <c r="Z542" s="108"/>
      <c r="AA542" s="108"/>
      <c r="AB542" s="146"/>
      <c r="AC542" s="147" t="s">
        <v>406</v>
      </c>
      <c r="AD542" s="112">
        <v>0</v>
      </c>
      <c r="AE542" s="113">
        <v>0</v>
      </c>
      <c r="AF542" s="111">
        <f t="shared" si="54"/>
        <v>0</v>
      </c>
      <c r="AG542" s="113">
        <v>0</v>
      </c>
      <c r="AH542" s="113">
        <v>0</v>
      </c>
      <c r="AI542" s="115">
        <f t="shared" si="55"/>
        <v>0</v>
      </c>
      <c r="AJ542" s="108">
        <f t="shared" si="57"/>
        <v>0</v>
      </c>
      <c r="AK542" s="240">
        <f t="shared" si="59"/>
        <v>0</v>
      </c>
      <c r="AL542" s="212">
        <f t="shared" si="60"/>
        <v>0</v>
      </c>
      <c r="AM542" s="97"/>
      <c r="AN542" s="97"/>
      <c r="AO542" s="98"/>
      <c r="AP542" s="149" t="s">
        <v>408</v>
      </c>
      <c r="AQ542" s="150" t="s">
        <v>409</v>
      </c>
    </row>
    <row r="543" spans="1:43" ht="33" customHeight="1" x14ac:dyDescent="0.15">
      <c r="A543" s="158" t="s">
        <v>415</v>
      </c>
      <c r="B543" s="109" t="s">
        <v>541</v>
      </c>
      <c r="C543" s="109" t="s">
        <v>542</v>
      </c>
      <c r="D543" s="185" t="s">
        <v>446</v>
      </c>
      <c r="E543" s="109" t="s">
        <v>1614</v>
      </c>
      <c r="F543" s="109" t="s">
        <v>240</v>
      </c>
      <c r="G543" s="109"/>
      <c r="H543" s="109"/>
      <c r="I543" s="109"/>
      <c r="J543" s="109"/>
      <c r="K543" s="109"/>
      <c r="L543" s="109"/>
      <c r="M543" s="109" t="s">
        <v>402</v>
      </c>
      <c r="N543" s="109" t="s">
        <v>403</v>
      </c>
      <c r="O543" s="139" t="s">
        <v>404</v>
      </c>
      <c r="P543" s="109" t="s">
        <v>414</v>
      </c>
      <c r="Q543" s="153">
        <v>30</v>
      </c>
      <c r="R543" s="114"/>
      <c r="S543" s="109"/>
      <c r="T543" s="109"/>
      <c r="U543" s="109"/>
      <c r="V543" s="151"/>
      <c r="W543" s="107"/>
      <c r="X543" s="108"/>
      <c r="Y543" s="110">
        <f t="shared" si="56"/>
        <v>0</v>
      </c>
      <c r="Z543" s="108"/>
      <c r="AA543" s="108"/>
      <c r="AB543" s="146"/>
      <c r="AC543" s="147" t="s">
        <v>406</v>
      </c>
      <c r="AD543" s="112">
        <v>0</v>
      </c>
      <c r="AE543" s="113">
        <v>0</v>
      </c>
      <c r="AF543" s="111">
        <f t="shared" si="54"/>
        <v>0</v>
      </c>
      <c r="AG543" s="113">
        <v>0</v>
      </c>
      <c r="AH543" s="113">
        <v>0</v>
      </c>
      <c r="AI543" s="115">
        <f t="shared" si="55"/>
        <v>0</v>
      </c>
      <c r="AJ543" s="108">
        <f t="shared" si="57"/>
        <v>0</v>
      </c>
      <c r="AK543" s="240">
        <f t="shared" si="59"/>
        <v>0</v>
      </c>
      <c r="AL543" s="212">
        <f t="shared" si="60"/>
        <v>0</v>
      </c>
      <c r="AM543" s="97"/>
      <c r="AN543" s="97"/>
      <c r="AO543" s="98"/>
      <c r="AP543" s="149" t="s">
        <v>408</v>
      </c>
      <c r="AQ543" s="150" t="s">
        <v>409</v>
      </c>
    </row>
    <row r="544" spans="1:43" ht="33" customHeight="1" x14ac:dyDescent="0.15">
      <c r="A544" s="158" t="s">
        <v>415</v>
      </c>
      <c r="B544" s="109" t="s">
        <v>541</v>
      </c>
      <c r="C544" s="109" t="s">
        <v>542</v>
      </c>
      <c r="D544" s="185" t="s">
        <v>447</v>
      </c>
      <c r="E544" s="109" t="s">
        <v>1614</v>
      </c>
      <c r="F544" s="109" t="s">
        <v>240</v>
      </c>
      <c r="G544" s="109"/>
      <c r="H544" s="109"/>
      <c r="I544" s="109"/>
      <c r="J544" s="109"/>
      <c r="K544" s="109"/>
      <c r="L544" s="109"/>
      <c r="M544" s="109" t="s">
        <v>402</v>
      </c>
      <c r="N544" s="109" t="s">
        <v>403</v>
      </c>
      <c r="O544" s="139" t="s">
        <v>404</v>
      </c>
      <c r="P544" s="109" t="s">
        <v>414</v>
      </c>
      <c r="Q544" s="153">
        <v>30</v>
      </c>
      <c r="R544" s="114"/>
      <c r="S544" s="109"/>
      <c r="T544" s="109"/>
      <c r="U544" s="109"/>
      <c r="V544" s="151"/>
      <c r="W544" s="107"/>
      <c r="X544" s="108"/>
      <c r="Y544" s="110">
        <f t="shared" si="56"/>
        <v>0</v>
      </c>
      <c r="Z544" s="108"/>
      <c r="AA544" s="108"/>
      <c r="AB544" s="146"/>
      <c r="AC544" s="147" t="s">
        <v>406</v>
      </c>
      <c r="AD544" s="112">
        <v>0</v>
      </c>
      <c r="AE544" s="113">
        <v>0</v>
      </c>
      <c r="AF544" s="111">
        <f t="shared" si="54"/>
        <v>0</v>
      </c>
      <c r="AG544" s="113">
        <v>0</v>
      </c>
      <c r="AH544" s="113">
        <v>0</v>
      </c>
      <c r="AI544" s="115">
        <f t="shared" si="55"/>
        <v>0</v>
      </c>
      <c r="AJ544" s="108">
        <f t="shared" si="57"/>
        <v>0</v>
      </c>
      <c r="AK544" s="240">
        <f t="shared" si="59"/>
        <v>0</v>
      </c>
      <c r="AL544" s="212">
        <f t="shared" si="60"/>
        <v>0</v>
      </c>
      <c r="AM544" s="97"/>
      <c r="AN544" s="97"/>
      <c r="AO544" s="98"/>
      <c r="AP544" s="149" t="s">
        <v>408</v>
      </c>
      <c r="AQ544" s="150" t="s">
        <v>409</v>
      </c>
    </row>
    <row r="545" spans="1:43" ht="33" customHeight="1" x14ac:dyDescent="0.15">
      <c r="A545" s="158" t="s">
        <v>415</v>
      </c>
      <c r="B545" s="109" t="s">
        <v>541</v>
      </c>
      <c r="C545" s="109" t="s">
        <v>542</v>
      </c>
      <c r="D545" s="185" t="s">
        <v>448</v>
      </c>
      <c r="E545" s="109" t="s">
        <v>1614</v>
      </c>
      <c r="F545" s="109" t="s">
        <v>240</v>
      </c>
      <c r="G545" s="109"/>
      <c r="H545" s="109"/>
      <c r="I545" s="109"/>
      <c r="J545" s="109"/>
      <c r="K545" s="109"/>
      <c r="L545" s="109"/>
      <c r="M545" s="109" t="s">
        <v>402</v>
      </c>
      <c r="N545" s="109" t="s">
        <v>403</v>
      </c>
      <c r="O545" s="139" t="s">
        <v>404</v>
      </c>
      <c r="P545" s="109" t="s">
        <v>414</v>
      </c>
      <c r="Q545" s="153">
        <v>30</v>
      </c>
      <c r="R545" s="114"/>
      <c r="S545" s="109"/>
      <c r="T545" s="109"/>
      <c r="U545" s="109"/>
      <c r="V545" s="151"/>
      <c r="W545" s="107"/>
      <c r="X545" s="108"/>
      <c r="Y545" s="110">
        <f t="shared" si="56"/>
        <v>0</v>
      </c>
      <c r="Z545" s="108"/>
      <c r="AA545" s="108"/>
      <c r="AB545" s="146"/>
      <c r="AC545" s="147" t="s">
        <v>406</v>
      </c>
      <c r="AD545" s="112">
        <v>0</v>
      </c>
      <c r="AE545" s="113">
        <v>0</v>
      </c>
      <c r="AF545" s="111">
        <f t="shared" si="54"/>
        <v>0</v>
      </c>
      <c r="AG545" s="113">
        <v>0</v>
      </c>
      <c r="AH545" s="113">
        <v>0</v>
      </c>
      <c r="AI545" s="115">
        <f t="shared" si="55"/>
        <v>0</v>
      </c>
      <c r="AJ545" s="108">
        <f t="shared" si="57"/>
        <v>0</v>
      </c>
      <c r="AK545" s="240">
        <f t="shared" si="59"/>
        <v>0</v>
      </c>
      <c r="AL545" s="212">
        <f t="shared" si="60"/>
        <v>0</v>
      </c>
      <c r="AM545" s="97"/>
      <c r="AN545" s="97"/>
      <c r="AO545" s="98"/>
      <c r="AP545" s="149" t="s">
        <v>408</v>
      </c>
      <c r="AQ545" s="150" t="s">
        <v>409</v>
      </c>
    </row>
    <row r="546" spans="1:43" ht="33" customHeight="1" x14ac:dyDescent="0.15">
      <c r="A546" s="158" t="s">
        <v>415</v>
      </c>
      <c r="B546" s="109" t="s">
        <v>541</v>
      </c>
      <c r="C546" s="109" t="s">
        <v>542</v>
      </c>
      <c r="D546" s="185" t="s">
        <v>449</v>
      </c>
      <c r="E546" s="109" t="s">
        <v>1614</v>
      </c>
      <c r="F546" s="109" t="s">
        <v>240</v>
      </c>
      <c r="G546" s="109"/>
      <c r="H546" s="109"/>
      <c r="I546" s="109"/>
      <c r="J546" s="109"/>
      <c r="K546" s="109"/>
      <c r="L546" s="109"/>
      <c r="M546" s="109" t="s">
        <v>402</v>
      </c>
      <c r="N546" s="109" t="s">
        <v>403</v>
      </c>
      <c r="O546" s="139" t="s">
        <v>404</v>
      </c>
      <c r="P546" s="109" t="s">
        <v>414</v>
      </c>
      <c r="Q546" s="153">
        <v>30</v>
      </c>
      <c r="R546" s="114"/>
      <c r="S546" s="109"/>
      <c r="T546" s="109"/>
      <c r="U546" s="109"/>
      <c r="V546" s="151"/>
      <c r="W546" s="107"/>
      <c r="X546" s="108"/>
      <c r="Y546" s="110">
        <f t="shared" si="56"/>
        <v>0</v>
      </c>
      <c r="Z546" s="108"/>
      <c r="AA546" s="108"/>
      <c r="AB546" s="146"/>
      <c r="AC546" s="147" t="s">
        <v>406</v>
      </c>
      <c r="AD546" s="112">
        <v>0</v>
      </c>
      <c r="AE546" s="113">
        <v>0</v>
      </c>
      <c r="AF546" s="111">
        <f t="shared" si="54"/>
        <v>0</v>
      </c>
      <c r="AG546" s="113">
        <v>0</v>
      </c>
      <c r="AH546" s="113">
        <v>0</v>
      </c>
      <c r="AI546" s="115">
        <f t="shared" si="55"/>
        <v>0</v>
      </c>
      <c r="AJ546" s="108">
        <f t="shared" si="57"/>
        <v>0</v>
      </c>
      <c r="AK546" s="240">
        <f t="shared" si="59"/>
        <v>0</v>
      </c>
      <c r="AL546" s="212">
        <f t="shared" si="60"/>
        <v>0</v>
      </c>
      <c r="AM546" s="97"/>
      <c r="AN546" s="97"/>
      <c r="AO546" s="98"/>
      <c r="AP546" s="149" t="s">
        <v>408</v>
      </c>
      <c r="AQ546" s="150" t="s">
        <v>409</v>
      </c>
    </row>
    <row r="547" spans="1:43" ht="33" customHeight="1" x14ac:dyDescent="0.15">
      <c r="A547" s="158" t="s">
        <v>415</v>
      </c>
      <c r="B547" s="109" t="s">
        <v>541</v>
      </c>
      <c r="C547" s="109" t="s">
        <v>542</v>
      </c>
      <c r="D547" s="185" t="s">
        <v>450</v>
      </c>
      <c r="E547" s="109" t="s">
        <v>1614</v>
      </c>
      <c r="F547" s="109" t="s">
        <v>240</v>
      </c>
      <c r="G547" s="109"/>
      <c r="H547" s="109"/>
      <c r="I547" s="109"/>
      <c r="J547" s="109"/>
      <c r="K547" s="109"/>
      <c r="L547" s="109"/>
      <c r="M547" s="109" t="s">
        <v>402</v>
      </c>
      <c r="N547" s="109" t="s">
        <v>403</v>
      </c>
      <c r="O547" s="139" t="s">
        <v>404</v>
      </c>
      <c r="P547" s="109" t="s">
        <v>414</v>
      </c>
      <c r="Q547" s="153">
        <v>30</v>
      </c>
      <c r="R547" s="114"/>
      <c r="S547" s="109"/>
      <c r="T547" s="109"/>
      <c r="U547" s="109"/>
      <c r="V547" s="151"/>
      <c r="W547" s="107"/>
      <c r="X547" s="108"/>
      <c r="Y547" s="110">
        <f t="shared" si="56"/>
        <v>0</v>
      </c>
      <c r="Z547" s="108"/>
      <c r="AA547" s="108"/>
      <c r="AB547" s="146"/>
      <c r="AC547" s="147" t="s">
        <v>406</v>
      </c>
      <c r="AD547" s="112">
        <v>0</v>
      </c>
      <c r="AE547" s="113">
        <v>0</v>
      </c>
      <c r="AF547" s="111">
        <f t="shared" si="54"/>
        <v>0</v>
      </c>
      <c r="AG547" s="113">
        <v>0</v>
      </c>
      <c r="AH547" s="113">
        <v>0</v>
      </c>
      <c r="AI547" s="115">
        <f t="shared" si="55"/>
        <v>0</v>
      </c>
      <c r="AJ547" s="108">
        <f t="shared" si="57"/>
        <v>0</v>
      </c>
      <c r="AK547" s="240">
        <f t="shared" si="59"/>
        <v>0</v>
      </c>
      <c r="AL547" s="212">
        <f t="shared" si="60"/>
        <v>0</v>
      </c>
      <c r="AM547" s="97"/>
      <c r="AN547" s="97"/>
      <c r="AO547" s="98"/>
      <c r="AP547" s="149" t="s">
        <v>408</v>
      </c>
      <c r="AQ547" s="150" t="s">
        <v>409</v>
      </c>
    </row>
    <row r="548" spans="1:43" ht="33" customHeight="1" x14ac:dyDescent="0.15">
      <c r="A548" s="158" t="s">
        <v>415</v>
      </c>
      <c r="B548" s="109" t="s">
        <v>541</v>
      </c>
      <c r="C548" s="109" t="s">
        <v>542</v>
      </c>
      <c r="D548" s="185" t="s">
        <v>451</v>
      </c>
      <c r="E548" s="109" t="s">
        <v>1614</v>
      </c>
      <c r="F548" s="109" t="s">
        <v>240</v>
      </c>
      <c r="G548" s="109"/>
      <c r="H548" s="109"/>
      <c r="I548" s="109"/>
      <c r="J548" s="109"/>
      <c r="K548" s="109"/>
      <c r="L548" s="109"/>
      <c r="M548" s="109" t="s">
        <v>402</v>
      </c>
      <c r="N548" s="109" t="s">
        <v>403</v>
      </c>
      <c r="O548" s="139" t="s">
        <v>404</v>
      </c>
      <c r="P548" s="109" t="s">
        <v>414</v>
      </c>
      <c r="Q548" s="153">
        <v>30</v>
      </c>
      <c r="R548" s="114"/>
      <c r="S548" s="109"/>
      <c r="T548" s="109"/>
      <c r="U548" s="109"/>
      <c r="V548" s="151"/>
      <c r="W548" s="107"/>
      <c r="X548" s="108"/>
      <c r="Y548" s="110">
        <f t="shared" si="56"/>
        <v>0</v>
      </c>
      <c r="Z548" s="108"/>
      <c r="AA548" s="108"/>
      <c r="AB548" s="146"/>
      <c r="AC548" s="147" t="s">
        <v>406</v>
      </c>
      <c r="AD548" s="112">
        <v>0</v>
      </c>
      <c r="AE548" s="113">
        <v>0</v>
      </c>
      <c r="AF548" s="111">
        <f t="shared" si="54"/>
        <v>0</v>
      </c>
      <c r="AG548" s="113">
        <v>0</v>
      </c>
      <c r="AH548" s="113">
        <v>0</v>
      </c>
      <c r="AI548" s="115">
        <f t="shared" si="55"/>
        <v>0</v>
      </c>
      <c r="AJ548" s="108">
        <f t="shared" si="57"/>
        <v>0</v>
      </c>
      <c r="AK548" s="240">
        <f t="shared" si="59"/>
        <v>0</v>
      </c>
      <c r="AL548" s="212">
        <f t="shared" si="60"/>
        <v>0</v>
      </c>
      <c r="AM548" s="97"/>
      <c r="AN548" s="97"/>
      <c r="AO548" s="98"/>
      <c r="AP548" s="149" t="s">
        <v>408</v>
      </c>
      <c r="AQ548" s="150" t="s">
        <v>409</v>
      </c>
    </row>
    <row r="549" spans="1:43" ht="33" customHeight="1" x14ac:dyDescent="0.15">
      <c r="A549" s="158" t="s">
        <v>415</v>
      </c>
      <c r="B549" s="109" t="s">
        <v>541</v>
      </c>
      <c r="C549" s="109" t="s">
        <v>542</v>
      </c>
      <c r="D549" s="185" t="s">
        <v>452</v>
      </c>
      <c r="E549" s="109" t="s">
        <v>1614</v>
      </c>
      <c r="F549" s="109" t="s">
        <v>240</v>
      </c>
      <c r="G549" s="109"/>
      <c r="H549" s="109"/>
      <c r="I549" s="109"/>
      <c r="J549" s="109"/>
      <c r="K549" s="109"/>
      <c r="L549" s="109"/>
      <c r="M549" s="109" t="s">
        <v>402</v>
      </c>
      <c r="N549" s="109" t="s">
        <v>403</v>
      </c>
      <c r="O549" s="139" t="s">
        <v>404</v>
      </c>
      <c r="P549" s="109" t="s">
        <v>414</v>
      </c>
      <c r="Q549" s="153">
        <v>30</v>
      </c>
      <c r="R549" s="114"/>
      <c r="S549" s="109"/>
      <c r="T549" s="109"/>
      <c r="U549" s="109"/>
      <c r="V549" s="151"/>
      <c r="W549" s="107"/>
      <c r="X549" s="108"/>
      <c r="Y549" s="110">
        <f t="shared" si="56"/>
        <v>0</v>
      </c>
      <c r="Z549" s="108"/>
      <c r="AA549" s="108"/>
      <c r="AB549" s="146"/>
      <c r="AC549" s="147" t="s">
        <v>406</v>
      </c>
      <c r="AD549" s="112">
        <v>0</v>
      </c>
      <c r="AE549" s="113">
        <v>0</v>
      </c>
      <c r="AF549" s="111">
        <f t="shared" si="54"/>
        <v>0</v>
      </c>
      <c r="AG549" s="113">
        <v>0</v>
      </c>
      <c r="AH549" s="113">
        <v>0</v>
      </c>
      <c r="AI549" s="115">
        <f t="shared" si="55"/>
        <v>0</v>
      </c>
      <c r="AJ549" s="108">
        <f t="shared" si="57"/>
        <v>0</v>
      </c>
      <c r="AK549" s="240">
        <f t="shared" si="59"/>
        <v>0</v>
      </c>
      <c r="AL549" s="212">
        <f t="shared" si="60"/>
        <v>0</v>
      </c>
      <c r="AM549" s="97"/>
      <c r="AN549" s="97"/>
      <c r="AO549" s="98"/>
      <c r="AP549" s="149" t="s">
        <v>408</v>
      </c>
      <c r="AQ549" s="150" t="s">
        <v>409</v>
      </c>
    </row>
    <row r="550" spans="1:43" ht="33" customHeight="1" x14ac:dyDescent="0.15">
      <c r="A550" s="158" t="s">
        <v>415</v>
      </c>
      <c r="B550" s="109" t="s">
        <v>541</v>
      </c>
      <c r="C550" s="109" t="s">
        <v>542</v>
      </c>
      <c r="D550" s="185" t="s">
        <v>453</v>
      </c>
      <c r="E550" s="109" t="s">
        <v>1614</v>
      </c>
      <c r="F550" s="109" t="s">
        <v>240</v>
      </c>
      <c r="G550" s="109"/>
      <c r="H550" s="109"/>
      <c r="I550" s="109"/>
      <c r="J550" s="109"/>
      <c r="K550" s="109"/>
      <c r="L550" s="109"/>
      <c r="M550" s="109" t="s">
        <v>402</v>
      </c>
      <c r="N550" s="109" t="s">
        <v>403</v>
      </c>
      <c r="O550" s="139" t="s">
        <v>404</v>
      </c>
      <c r="P550" s="109" t="s">
        <v>414</v>
      </c>
      <c r="Q550" s="153">
        <v>30</v>
      </c>
      <c r="R550" s="114"/>
      <c r="S550" s="109"/>
      <c r="T550" s="109"/>
      <c r="U550" s="109"/>
      <c r="V550" s="151"/>
      <c r="W550" s="107"/>
      <c r="X550" s="108"/>
      <c r="Y550" s="110">
        <f t="shared" si="56"/>
        <v>0</v>
      </c>
      <c r="Z550" s="108"/>
      <c r="AA550" s="108"/>
      <c r="AB550" s="146"/>
      <c r="AC550" s="147" t="s">
        <v>406</v>
      </c>
      <c r="AD550" s="112">
        <v>0</v>
      </c>
      <c r="AE550" s="113">
        <v>0</v>
      </c>
      <c r="AF550" s="111">
        <f t="shared" si="54"/>
        <v>0</v>
      </c>
      <c r="AG550" s="113">
        <v>0</v>
      </c>
      <c r="AH550" s="113">
        <v>0</v>
      </c>
      <c r="AI550" s="115">
        <f t="shared" si="55"/>
        <v>0</v>
      </c>
      <c r="AJ550" s="108">
        <f t="shared" si="57"/>
        <v>0</v>
      </c>
      <c r="AK550" s="240">
        <f t="shared" si="59"/>
        <v>0</v>
      </c>
      <c r="AL550" s="212">
        <f t="shared" si="60"/>
        <v>0</v>
      </c>
      <c r="AM550" s="97"/>
      <c r="AN550" s="97"/>
      <c r="AO550" s="98"/>
      <c r="AP550" s="149" t="s">
        <v>408</v>
      </c>
      <c r="AQ550" s="150" t="s">
        <v>409</v>
      </c>
    </row>
    <row r="551" spans="1:43" ht="33" customHeight="1" x14ac:dyDescent="0.15">
      <c r="A551" s="158" t="s">
        <v>415</v>
      </c>
      <c r="B551" s="109" t="s">
        <v>541</v>
      </c>
      <c r="C551" s="109" t="s">
        <v>542</v>
      </c>
      <c r="D551" s="185" t="s">
        <v>454</v>
      </c>
      <c r="E551" s="109" t="s">
        <v>1614</v>
      </c>
      <c r="F551" s="109" t="s">
        <v>240</v>
      </c>
      <c r="G551" s="109"/>
      <c r="H551" s="109"/>
      <c r="I551" s="109"/>
      <c r="J551" s="109"/>
      <c r="K551" s="109"/>
      <c r="L551" s="109"/>
      <c r="M551" s="109" t="s">
        <v>402</v>
      </c>
      <c r="N551" s="109" t="s">
        <v>403</v>
      </c>
      <c r="O551" s="139" t="s">
        <v>404</v>
      </c>
      <c r="P551" s="109" t="s">
        <v>414</v>
      </c>
      <c r="Q551" s="153">
        <v>30</v>
      </c>
      <c r="R551" s="114"/>
      <c r="S551" s="109"/>
      <c r="T551" s="109"/>
      <c r="U551" s="109"/>
      <c r="V551" s="151"/>
      <c r="W551" s="107"/>
      <c r="X551" s="108"/>
      <c r="Y551" s="110">
        <f t="shared" si="56"/>
        <v>0</v>
      </c>
      <c r="Z551" s="108"/>
      <c r="AA551" s="108"/>
      <c r="AB551" s="146"/>
      <c r="AC551" s="147" t="s">
        <v>406</v>
      </c>
      <c r="AD551" s="112">
        <v>0</v>
      </c>
      <c r="AE551" s="113">
        <v>0</v>
      </c>
      <c r="AF551" s="111">
        <f t="shared" ref="AF551:AF595" si="61">+AD551+AE551</f>
        <v>0</v>
      </c>
      <c r="AG551" s="113">
        <v>0</v>
      </c>
      <c r="AH551" s="113">
        <v>0</v>
      </c>
      <c r="AI551" s="115">
        <f t="shared" ref="AI551:AI595" si="62">+AG551+AH551</f>
        <v>0</v>
      </c>
      <c r="AJ551" s="108">
        <f t="shared" si="57"/>
        <v>0</v>
      </c>
      <c r="AK551" s="240">
        <f t="shared" si="59"/>
        <v>0</v>
      </c>
      <c r="AL551" s="212">
        <f t="shared" si="60"/>
        <v>0</v>
      </c>
      <c r="AM551" s="97"/>
      <c r="AN551" s="97"/>
      <c r="AO551" s="98"/>
      <c r="AP551" s="149" t="s">
        <v>408</v>
      </c>
      <c r="AQ551" s="150" t="s">
        <v>409</v>
      </c>
    </row>
    <row r="552" spans="1:43" ht="33" customHeight="1" x14ac:dyDescent="0.15">
      <c r="A552" s="158" t="s">
        <v>415</v>
      </c>
      <c r="B552" s="109" t="s">
        <v>541</v>
      </c>
      <c r="C552" s="109" t="s">
        <v>542</v>
      </c>
      <c r="D552" s="185" t="s">
        <v>455</v>
      </c>
      <c r="E552" s="109" t="s">
        <v>1614</v>
      </c>
      <c r="F552" s="109" t="s">
        <v>240</v>
      </c>
      <c r="G552" s="109"/>
      <c r="H552" s="109"/>
      <c r="I552" s="109"/>
      <c r="J552" s="109"/>
      <c r="K552" s="109"/>
      <c r="L552" s="109"/>
      <c r="M552" s="109" t="s">
        <v>402</v>
      </c>
      <c r="N552" s="109" t="s">
        <v>403</v>
      </c>
      <c r="O552" s="139" t="s">
        <v>404</v>
      </c>
      <c r="P552" s="109" t="s">
        <v>414</v>
      </c>
      <c r="Q552" s="153">
        <v>30</v>
      </c>
      <c r="R552" s="114"/>
      <c r="S552" s="109"/>
      <c r="T552" s="109"/>
      <c r="U552" s="109"/>
      <c r="V552" s="151"/>
      <c r="W552" s="107"/>
      <c r="X552" s="108"/>
      <c r="Y552" s="110">
        <f t="shared" si="56"/>
        <v>0</v>
      </c>
      <c r="Z552" s="108"/>
      <c r="AA552" s="108"/>
      <c r="AB552" s="146"/>
      <c r="AC552" s="147" t="s">
        <v>406</v>
      </c>
      <c r="AD552" s="112">
        <v>0</v>
      </c>
      <c r="AE552" s="113">
        <v>0</v>
      </c>
      <c r="AF552" s="111">
        <f t="shared" si="61"/>
        <v>0</v>
      </c>
      <c r="AG552" s="113">
        <v>0</v>
      </c>
      <c r="AH552" s="113">
        <v>0</v>
      </c>
      <c r="AI552" s="115">
        <f t="shared" si="62"/>
        <v>0</v>
      </c>
      <c r="AJ552" s="108">
        <f t="shared" si="57"/>
        <v>0</v>
      </c>
      <c r="AK552" s="240">
        <f t="shared" si="59"/>
        <v>0</v>
      </c>
      <c r="AL552" s="212">
        <f t="shared" si="60"/>
        <v>0</v>
      </c>
      <c r="AM552" s="97"/>
      <c r="AN552" s="97"/>
      <c r="AO552" s="98"/>
      <c r="AP552" s="149" t="s">
        <v>408</v>
      </c>
      <c r="AQ552" s="150" t="s">
        <v>409</v>
      </c>
    </row>
    <row r="553" spans="1:43" ht="33" customHeight="1" x14ac:dyDescent="0.15">
      <c r="A553" s="158" t="s">
        <v>415</v>
      </c>
      <c r="B553" s="109" t="s">
        <v>541</v>
      </c>
      <c r="C553" s="109" t="s">
        <v>542</v>
      </c>
      <c r="D553" s="185" t="s">
        <v>456</v>
      </c>
      <c r="E553" s="109" t="s">
        <v>1614</v>
      </c>
      <c r="F553" s="109" t="s">
        <v>240</v>
      </c>
      <c r="G553" s="109"/>
      <c r="H553" s="109"/>
      <c r="I553" s="109"/>
      <c r="J553" s="109"/>
      <c r="K553" s="109"/>
      <c r="L553" s="109"/>
      <c r="M553" s="109" t="s">
        <v>402</v>
      </c>
      <c r="N553" s="109" t="s">
        <v>403</v>
      </c>
      <c r="O553" s="139" t="s">
        <v>404</v>
      </c>
      <c r="P553" s="109" t="s">
        <v>414</v>
      </c>
      <c r="Q553" s="153">
        <v>30</v>
      </c>
      <c r="R553" s="114"/>
      <c r="S553" s="109"/>
      <c r="T553" s="109"/>
      <c r="U553" s="109"/>
      <c r="V553" s="151"/>
      <c r="W553" s="107"/>
      <c r="X553" s="108"/>
      <c r="Y553" s="110">
        <f t="shared" si="56"/>
        <v>0</v>
      </c>
      <c r="Z553" s="108"/>
      <c r="AA553" s="108"/>
      <c r="AB553" s="146"/>
      <c r="AC553" s="147" t="s">
        <v>406</v>
      </c>
      <c r="AD553" s="112">
        <v>0</v>
      </c>
      <c r="AE553" s="113">
        <v>0</v>
      </c>
      <c r="AF553" s="111">
        <f t="shared" si="61"/>
        <v>0</v>
      </c>
      <c r="AG553" s="113">
        <v>0</v>
      </c>
      <c r="AH553" s="113">
        <v>0</v>
      </c>
      <c r="AI553" s="115">
        <f t="shared" si="62"/>
        <v>0</v>
      </c>
      <c r="AJ553" s="108">
        <f t="shared" si="57"/>
        <v>0</v>
      </c>
      <c r="AK553" s="240">
        <f t="shared" si="59"/>
        <v>0</v>
      </c>
      <c r="AL553" s="212">
        <f t="shared" si="60"/>
        <v>0</v>
      </c>
      <c r="AM553" s="97"/>
      <c r="AN553" s="97"/>
      <c r="AO553" s="98"/>
      <c r="AP553" s="149" t="s">
        <v>408</v>
      </c>
      <c r="AQ553" s="150" t="s">
        <v>409</v>
      </c>
    </row>
    <row r="554" spans="1:43" ht="33" customHeight="1" x14ac:dyDescent="0.15">
      <c r="A554" s="158" t="s">
        <v>415</v>
      </c>
      <c r="B554" s="109" t="s">
        <v>541</v>
      </c>
      <c r="C554" s="109" t="s">
        <v>542</v>
      </c>
      <c r="D554" s="185" t="s">
        <v>457</v>
      </c>
      <c r="E554" s="109" t="s">
        <v>1614</v>
      </c>
      <c r="F554" s="109" t="s">
        <v>240</v>
      </c>
      <c r="G554" s="109"/>
      <c r="H554" s="109"/>
      <c r="I554" s="109"/>
      <c r="J554" s="109"/>
      <c r="K554" s="109"/>
      <c r="L554" s="109"/>
      <c r="M554" s="109" t="s">
        <v>402</v>
      </c>
      <c r="N554" s="109" t="s">
        <v>403</v>
      </c>
      <c r="O554" s="139" t="s">
        <v>404</v>
      </c>
      <c r="P554" s="109" t="s">
        <v>414</v>
      </c>
      <c r="Q554" s="153">
        <v>30</v>
      </c>
      <c r="R554" s="114"/>
      <c r="S554" s="109"/>
      <c r="T554" s="109"/>
      <c r="U554" s="109"/>
      <c r="V554" s="151"/>
      <c r="W554" s="107"/>
      <c r="X554" s="108"/>
      <c r="Y554" s="110">
        <f t="shared" si="56"/>
        <v>0</v>
      </c>
      <c r="Z554" s="108"/>
      <c r="AA554" s="108"/>
      <c r="AB554" s="146"/>
      <c r="AC554" s="147" t="s">
        <v>406</v>
      </c>
      <c r="AD554" s="112">
        <v>0</v>
      </c>
      <c r="AE554" s="113">
        <v>0</v>
      </c>
      <c r="AF554" s="111">
        <f t="shared" si="61"/>
        <v>0</v>
      </c>
      <c r="AG554" s="113">
        <v>0</v>
      </c>
      <c r="AH554" s="113">
        <v>0</v>
      </c>
      <c r="AI554" s="115">
        <f t="shared" si="62"/>
        <v>0</v>
      </c>
      <c r="AJ554" s="108">
        <f t="shared" si="57"/>
        <v>0</v>
      </c>
      <c r="AK554" s="240">
        <f t="shared" si="59"/>
        <v>0</v>
      </c>
      <c r="AL554" s="212">
        <f t="shared" si="60"/>
        <v>0</v>
      </c>
      <c r="AM554" s="97"/>
      <c r="AN554" s="97"/>
      <c r="AO554" s="98"/>
      <c r="AP554" s="149" t="s">
        <v>408</v>
      </c>
      <c r="AQ554" s="150" t="s">
        <v>409</v>
      </c>
    </row>
    <row r="555" spans="1:43" ht="33" customHeight="1" x14ac:dyDescent="0.15">
      <c r="A555" s="158" t="s">
        <v>415</v>
      </c>
      <c r="B555" s="109" t="s">
        <v>541</v>
      </c>
      <c r="C555" s="109" t="s">
        <v>542</v>
      </c>
      <c r="D555" s="185" t="s">
        <v>458</v>
      </c>
      <c r="E555" s="109" t="s">
        <v>1614</v>
      </c>
      <c r="F555" s="109" t="s">
        <v>240</v>
      </c>
      <c r="G555" s="109"/>
      <c r="H555" s="109"/>
      <c r="I555" s="109"/>
      <c r="J555" s="109"/>
      <c r="K555" s="109"/>
      <c r="L555" s="109"/>
      <c r="M555" s="109" t="s">
        <v>402</v>
      </c>
      <c r="N555" s="109" t="s">
        <v>403</v>
      </c>
      <c r="O555" s="139" t="s">
        <v>404</v>
      </c>
      <c r="P555" s="109" t="s">
        <v>414</v>
      </c>
      <c r="Q555" s="153">
        <v>30</v>
      </c>
      <c r="R555" s="114"/>
      <c r="S555" s="109"/>
      <c r="T555" s="109"/>
      <c r="U555" s="109"/>
      <c r="V555" s="151"/>
      <c r="W555" s="107"/>
      <c r="X555" s="108"/>
      <c r="Y555" s="110">
        <f t="shared" si="56"/>
        <v>0</v>
      </c>
      <c r="Z555" s="108"/>
      <c r="AA555" s="108"/>
      <c r="AB555" s="146"/>
      <c r="AC555" s="147" t="s">
        <v>406</v>
      </c>
      <c r="AD555" s="112">
        <v>0</v>
      </c>
      <c r="AE555" s="113">
        <v>0</v>
      </c>
      <c r="AF555" s="111">
        <f t="shared" si="61"/>
        <v>0</v>
      </c>
      <c r="AG555" s="113">
        <v>0</v>
      </c>
      <c r="AH555" s="113">
        <v>0</v>
      </c>
      <c r="AI555" s="115">
        <f t="shared" si="62"/>
        <v>0</v>
      </c>
      <c r="AJ555" s="108">
        <f t="shared" si="57"/>
        <v>0</v>
      </c>
      <c r="AK555" s="240">
        <f t="shared" si="59"/>
        <v>0</v>
      </c>
      <c r="AL555" s="212">
        <f t="shared" si="60"/>
        <v>0</v>
      </c>
      <c r="AM555" s="97"/>
      <c r="AN555" s="97"/>
      <c r="AO555" s="98"/>
      <c r="AP555" s="149" t="s">
        <v>408</v>
      </c>
      <c r="AQ555" s="150" t="s">
        <v>409</v>
      </c>
    </row>
    <row r="556" spans="1:43" ht="33" customHeight="1" x14ac:dyDescent="0.15">
      <c r="A556" s="158" t="s">
        <v>415</v>
      </c>
      <c r="B556" s="109" t="s">
        <v>541</v>
      </c>
      <c r="C556" s="109" t="s">
        <v>542</v>
      </c>
      <c r="D556" s="185" t="s">
        <v>459</v>
      </c>
      <c r="E556" s="109" t="s">
        <v>1614</v>
      </c>
      <c r="F556" s="109" t="s">
        <v>240</v>
      </c>
      <c r="G556" s="109"/>
      <c r="H556" s="109"/>
      <c r="I556" s="109"/>
      <c r="J556" s="109"/>
      <c r="K556" s="109"/>
      <c r="L556" s="109"/>
      <c r="M556" s="109" t="s">
        <v>402</v>
      </c>
      <c r="N556" s="109" t="s">
        <v>403</v>
      </c>
      <c r="O556" s="139" t="s">
        <v>404</v>
      </c>
      <c r="P556" s="109" t="s">
        <v>414</v>
      </c>
      <c r="Q556" s="153">
        <v>30</v>
      </c>
      <c r="R556" s="114"/>
      <c r="S556" s="109"/>
      <c r="T556" s="109"/>
      <c r="U556" s="109"/>
      <c r="V556" s="151"/>
      <c r="W556" s="107"/>
      <c r="X556" s="108"/>
      <c r="Y556" s="110">
        <f t="shared" si="56"/>
        <v>0</v>
      </c>
      <c r="Z556" s="108"/>
      <c r="AA556" s="108"/>
      <c r="AB556" s="146"/>
      <c r="AC556" s="147" t="s">
        <v>406</v>
      </c>
      <c r="AD556" s="112">
        <v>0</v>
      </c>
      <c r="AE556" s="113">
        <v>0</v>
      </c>
      <c r="AF556" s="111">
        <f t="shared" si="61"/>
        <v>0</v>
      </c>
      <c r="AG556" s="113">
        <v>0</v>
      </c>
      <c r="AH556" s="113">
        <v>0</v>
      </c>
      <c r="AI556" s="115">
        <f t="shared" si="62"/>
        <v>0</v>
      </c>
      <c r="AJ556" s="108">
        <f t="shared" si="57"/>
        <v>0</v>
      </c>
      <c r="AK556" s="240">
        <f t="shared" si="59"/>
        <v>0</v>
      </c>
      <c r="AL556" s="212">
        <f t="shared" si="60"/>
        <v>0</v>
      </c>
      <c r="AM556" s="97"/>
      <c r="AN556" s="97"/>
      <c r="AO556" s="98"/>
      <c r="AP556" s="149" t="s">
        <v>408</v>
      </c>
      <c r="AQ556" s="150" t="s">
        <v>409</v>
      </c>
    </row>
    <row r="557" spans="1:43" ht="48" customHeight="1" x14ac:dyDescent="0.15">
      <c r="A557" s="158" t="s">
        <v>415</v>
      </c>
      <c r="B557" s="109" t="s">
        <v>541</v>
      </c>
      <c r="C557" s="109" t="s">
        <v>542</v>
      </c>
      <c r="D557" s="185" t="s">
        <v>460</v>
      </c>
      <c r="E557" s="109" t="s">
        <v>1614</v>
      </c>
      <c r="F557" s="109" t="s">
        <v>240</v>
      </c>
      <c r="G557" s="109"/>
      <c r="H557" s="109"/>
      <c r="I557" s="109"/>
      <c r="J557" s="109"/>
      <c r="K557" s="109"/>
      <c r="L557" s="109"/>
      <c r="M557" s="109" t="s">
        <v>402</v>
      </c>
      <c r="N557" s="109" t="s">
        <v>403</v>
      </c>
      <c r="O557" s="139" t="s">
        <v>404</v>
      </c>
      <c r="P557" s="109" t="s">
        <v>414</v>
      </c>
      <c r="Q557" s="153">
        <v>30</v>
      </c>
      <c r="R557" s="114"/>
      <c r="S557" s="109"/>
      <c r="T557" s="109"/>
      <c r="U557" s="109"/>
      <c r="V557" s="151"/>
      <c r="W557" s="107"/>
      <c r="X557" s="108"/>
      <c r="Y557" s="110">
        <f t="shared" si="56"/>
        <v>0</v>
      </c>
      <c r="Z557" s="108"/>
      <c r="AA557" s="108"/>
      <c r="AB557" s="146"/>
      <c r="AC557" s="147" t="s">
        <v>406</v>
      </c>
      <c r="AD557" s="112">
        <v>0</v>
      </c>
      <c r="AE557" s="113">
        <v>0</v>
      </c>
      <c r="AF557" s="111">
        <f t="shared" si="61"/>
        <v>0</v>
      </c>
      <c r="AG557" s="113">
        <v>0</v>
      </c>
      <c r="AH557" s="113">
        <v>0</v>
      </c>
      <c r="AI557" s="115">
        <f t="shared" si="62"/>
        <v>0</v>
      </c>
      <c r="AJ557" s="108">
        <f t="shared" si="57"/>
        <v>0</v>
      </c>
      <c r="AK557" s="240">
        <f t="shared" si="59"/>
        <v>0</v>
      </c>
      <c r="AL557" s="212">
        <f t="shared" si="60"/>
        <v>0</v>
      </c>
      <c r="AM557" s="97"/>
      <c r="AN557" s="97"/>
      <c r="AO557" s="98"/>
      <c r="AP557" s="149" t="s">
        <v>408</v>
      </c>
      <c r="AQ557" s="150" t="s">
        <v>409</v>
      </c>
    </row>
    <row r="558" spans="1:43" ht="33" customHeight="1" x14ac:dyDescent="0.15">
      <c r="A558" s="158" t="s">
        <v>415</v>
      </c>
      <c r="B558" s="109" t="s">
        <v>541</v>
      </c>
      <c r="C558" s="109" t="s">
        <v>542</v>
      </c>
      <c r="D558" s="185" t="s">
        <v>461</v>
      </c>
      <c r="E558" s="109" t="s">
        <v>1614</v>
      </c>
      <c r="F558" s="109" t="s">
        <v>240</v>
      </c>
      <c r="G558" s="109"/>
      <c r="H558" s="109"/>
      <c r="I558" s="109"/>
      <c r="J558" s="109"/>
      <c r="K558" s="109"/>
      <c r="L558" s="109"/>
      <c r="M558" s="109" t="s">
        <v>402</v>
      </c>
      <c r="N558" s="109" t="s">
        <v>403</v>
      </c>
      <c r="O558" s="139" t="s">
        <v>404</v>
      </c>
      <c r="P558" s="109" t="s">
        <v>414</v>
      </c>
      <c r="Q558" s="153">
        <v>30</v>
      </c>
      <c r="R558" s="114"/>
      <c r="S558" s="109"/>
      <c r="T558" s="109"/>
      <c r="U558" s="109"/>
      <c r="V558" s="151"/>
      <c r="W558" s="107"/>
      <c r="X558" s="108"/>
      <c r="Y558" s="110">
        <f t="shared" si="56"/>
        <v>0</v>
      </c>
      <c r="Z558" s="108"/>
      <c r="AA558" s="108"/>
      <c r="AB558" s="146"/>
      <c r="AC558" s="147" t="s">
        <v>406</v>
      </c>
      <c r="AD558" s="112">
        <v>0</v>
      </c>
      <c r="AE558" s="113">
        <v>0</v>
      </c>
      <c r="AF558" s="111">
        <f t="shared" si="61"/>
        <v>0</v>
      </c>
      <c r="AG558" s="113">
        <v>0</v>
      </c>
      <c r="AH558" s="113">
        <v>0</v>
      </c>
      <c r="AI558" s="115">
        <f t="shared" si="62"/>
        <v>0</v>
      </c>
      <c r="AJ558" s="108">
        <f t="shared" si="57"/>
        <v>0</v>
      </c>
      <c r="AK558" s="240">
        <f t="shared" si="59"/>
        <v>0</v>
      </c>
      <c r="AL558" s="212">
        <f t="shared" si="60"/>
        <v>0</v>
      </c>
      <c r="AM558" s="97"/>
      <c r="AN558" s="97"/>
      <c r="AO558" s="98"/>
      <c r="AP558" s="149" t="s">
        <v>408</v>
      </c>
      <c r="AQ558" s="150" t="s">
        <v>409</v>
      </c>
    </row>
    <row r="559" spans="1:43" ht="33" customHeight="1" x14ac:dyDescent="0.15">
      <c r="A559" s="158" t="s">
        <v>415</v>
      </c>
      <c r="B559" s="109" t="s">
        <v>541</v>
      </c>
      <c r="C559" s="109" t="s">
        <v>542</v>
      </c>
      <c r="D559" s="185" t="s">
        <v>462</v>
      </c>
      <c r="E559" s="109" t="s">
        <v>1614</v>
      </c>
      <c r="F559" s="109" t="s">
        <v>240</v>
      </c>
      <c r="G559" s="109"/>
      <c r="H559" s="109"/>
      <c r="I559" s="109"/>
      <c r="J559" s="109"/>
      <c r="K559" s="109"/>
      <c r="L559" s="109"/>
      <c r="M559" s="109" t="s">
        <v>402</v>
      </c>
      <c r="N559" s="109" t="s">
        <v>403</v>
      </c>
      <c r="O559" s="139" t="s">
        <v>404</v>
      </c>
      <c r="P559" s="109" t="s">
        <v>414</v>
      </c>
      <c r="Q559" s="153">
        <v>30</v>
      </c>
      <c r="R559" s="114"/>
      <c r="S559" s="109"/>
      <c r="T559" s="109"/>
      <c r="U559" s="109"/>
      <c r="V559" s="151"/>
      <c r="W559" s="107"/>
      <c r="X559" s="108"/>
      <c r="Y559" s="110">
        <f t="shared" si="56"/>
        <v>0</v>
      </c>
      <c r="Z559" s="108"/>
      <c r="AA559" s="108"/>
      <c r="AB559" s="146"/>
      <c r="AC559" s="147" t="s">
        <v>406</v>
      </c>
      <c r="AD559" s="112">
        <v>0</v>
      </c>
      <c r="AE559" s="113">
        <v>0</v>
      </c>
      <c r="AF559" s="111">
        <f t="shared" si="61"/>
        <v>0</v>
      </c>
      <c r="AG559" s="113">
        <v>0</v>
      </c>
      <c r="AH559" s="113">
        <v>0</v>
      </c>
      <c r="AI559" s="115">
        <f t="shared" si="62"/>
        <v>0</v>
      </c>
      <c r="AJ559" s="108">
        <f t="shared" si="57"/>
        <v>0</v>
      </c>
      <c r="AK559" s="240">
        <f t="shared" si="59"/>
        <v>0</v>
      </c>
      <c r="AL559" s="212">
        <f t="shared" si="60"/>
        <v>0</v>
      </c>
      <c r="AM559" s="97"/>
      <c r="AN559" s="97"/>
      <c r="AO559" s="98"/>
      <c r="AP559" s="149" t="s">
        <v>408</v>
      </c>
      <c r="AQ559" s="150" t="s">
        <v>409</v>
      </c>
    </row>
    <row r="560" spans="1:43" ht="33" customHeight="1" x14ac:dyDescent="0.15">
      <c r="A560" s="158" t="s">
        <v>415</v>
      </c>
      <c r="B560" s="109" t="s">
        <v>541</v>
      </c>
      <c r="C560" s="109" t="s">
        <v>542</v>
      </c>
      <c r="D560" s="185" t="s">
        <v>463</v>
      </c>
      <c r="E560" s="109" t="s">
        <v>1614</v>
      </c>
      <c r="F560" s="109" t="s">
        <v>240</v>
      </c>
      <c r="G560" s="109"/>
      <c r="H560" s="109"/>
      <c r="I560" s="109"/>
      <c r="J560" s="109"/>
      <c r="K560" s="109"/>
      <c r="L560" s="109"/>
      <c r="M560" s="109" t="s">
        <v>402</v>
      </c>
      <c r="N560" s="109" t="s">
        <v>403</v>
      </c>
      <c r="O560" s="139" t="s">
        <v>404</v>
      </c>
      <c r="P560" s="109" t="s">
        <v>414</v>
      </c>
      <c r="Q560" s="153">
        <v>30</v>
      </c>
      <c r="R560" s="114"/>
      <c r="S560" s="109"/>
      <c r="T560" s="109"/>
      <c r="U560" s="109"/>
      <c r="V560" s="151"/>
      <c r="W560" s="107"/>
      <c r="X560" s="108"/>
      <c r="Y560" s="110">
        <f t="shared" si="56"/>
        <v>0</v>
      </c>
      <c r="Z560" s="108"/>
      <c r="AA560" s="108"/>
      <c r="AB560" s="146"/>
      <c r="AC560" s="147" t="s">
        <v>406</v>
      </c>
      <c r="AD560" s="112">
        <v>0</v>
      </c>
      <c r="AE560" s="113">
        <v>0</v>
      </c>
      <c r="AF560" s="111">
        <f t="shared" si="61"/>
        <v>0</v>
      </c>
      <c r="AG560" s="113">
        <v>0</v>
      </c>
      <c r="AH560" s="113">
        <v>0</v>
      </c>
      <c r="AI560" s="115">
        <f t="shared" si="62"/>
        <v>0</v>
      </c>
      <c r="AJ560" s="108">
        <f t="shared" si="57"/>
        <v>0</v>
      </c>
      <c r="AK560" s="240">
        <f t="shared" si="59"/>
        <v>0</v>
      </c>
      <c r="AL560" s="212">
        <f t="shared" si="60"/>
        <v>0</v>
      </c>
      <c r="AM560" s="97"/>
      <c r="AN560" s="97"/>
      <c r="AO560" s="98"/>
      <c r="AP560" s="149" t="s">
        <v>408</v>
      </c>
      <c r="AQ560" s="150" t="s">
        <v>409</v>
      </c>
    </row>
    <row r="561" spans="1:43" ht="33" customHeight="1" x14ac:dyDescent="0.15">
      <c r="A561" s="158" t="s">
        <v>415</v>
      </c>
      <c r="B561" s="109" t="s">
        <v>541</v>
      </c>
      <c r="C561" s="109" t="s">
        <v>542</v>
      </c>
      <c r="D561" s="185" t="s">
        <v>464</v>
      </c>
      <c r="E561" s="109" t="s">
        <v>1614</v>
      </c>
      <c r="F561" s="109" t="s">
        <v>240</v>
      </c>
      <c r="G561" s="109"/>
      <c r="H561" s="109"/>
      <c r="I561" s="109"/>
      <c r="J561" s="109"/>
      <c r="K561" s="109"/>
      <c r="L561" s="109"/>
      <c r="M561" s="109" t="s">
        <v>402</v>
      </c>
      <c r="N561" s="109" t="s">
        <v>403</v>
      </c>
      <c r="O561" s="139" t="s">
        <v>404</v>
      </c>
      <c r="P561" s="109" t="s">
        <v>414</v>
      </c>
      <c r="Q561" s="153">
        <v>30</v>
      </c>
      <c r="R561" s="114"/>
      <c r="S561" s="109"/>
      <c r="T561" s="109"/>
      <c r="U561" s="109"/>
      <c r="V561" s="151"/>
      <c r="W561" s="107"/>
      <c r="X561" s="108"/>
      <c r="Y561" s="110">
        <f t="shared" ref="Y561:Y595" si="63">+W561+X561</f>
        <v>0</v>
      </c>
      <c r="Z561" s="108"/>
      <c r="AA561" s="108"/>
      <c r="AB561" s="146"/>
      <c r="AC561" s="147" t="s">
        <v>406</v>
      </c>
      <c r="AD561" s="112">
        <v>0</v>
      </c>
      <c r="AE561" s="113">
        <v>0</v>
      </c>
      <c r="AF561" s="111">
        <f t="shared" si="61"/>
        <v>0</v>
      </c>
      <c r="AG561" s="113">
        <v>0</v>
      </c>
      <c r="AH561" s="113">
        <v>0</v>
      </c>
      <c r="AI561" s="115">
        <f t="shared" si="62"/>
        <v>0</v>
      </c>
      <c r="AJ561" s="108">
        <f t="shared" ref="AJ561:AK595" si="64">+AD561+AG561</f>
        <v>0</v>
      </c>
      <c r="AK561" s="240">
        <f t="shared" si="59"/>
        <v>0</v>
      </c>
      <c r="AL561" s="212">
        <f t="shared" si="60"/>
        <v>0</v>
      </c>
      <c r="AM561" s="97"/>
      <c r="AN561" s="97"/>
      <c r="AO561" s="98"/>
      <c r="AP561" s="149" t="s">
        <v>408</v>
      </c>
      <c r="AQ561" s="150" t="s">
        <v>409</v>
      </c>
    </row>
    <row r="562" spans="1:43" ht="33" customHeight="1" x14ac:dyDescent="0.15">
      <c r="A562" s="158" t="s">
        <v>415</v>
      </c>
      <c r="B562" s="109" t="s">
        <v>541</v>
      </c>
      <c r="C562" s="109" t="s">
        <v>542</v>
      </c>
      <c r="D562" s="185" t="s">
        <v>544</v>
      </c>
      <c r="E562" s="109" t="s">
        <v>1614</v>
      </c>
      <c r="F562" s="109" t="s">
        <v>240</v>
      </c>
      <c r="G562" s="109"/>
      <c r="H562" s="109"/>
      <c r="I562" s="109"/>
      <c r="J562" s="109"/>
      <c r="K562" s="109"/>
      <c r="L562" s="109"/>
      <c r="M562" s="109" t="s">
        <v>402</v>
      </c>
      <c r="N562" s="109" t="s">
        <v>403</v>
      </c>
      <c r="O562" s="139" t="s">
        <v>404</v>
      </c>
      <c r="P562" s="109" t="s">
        <v>414</v>
      </c>
      <c r="Q562" s="153">
        <v>30</v>
      </c>
      <c r="R562" s="114"/>
      <c r="S562" s="109"/>
      <c r="T562" s="109"/>
      <c r="U562" s="109"/>
      <c r="V562" s="151"/>
      <c r="W562" s="107"/>
      <c r="X562" s="108"/>
      <c r="Y562" s="110">
        <f t="shared" si="63"/>
        <v>0</v>
      </c>
      <c r="Z562" s="108"/>
      <c r="AA562" s="108"/>
      <c r="AB562" s="146"/>
      <c r="AC562" s="147" t="s">
        <v>406</v>
      </c>
      <c r="AD562" s="112">
        <v>0</v>
      </c>
      <c r="AE562" s="113">
        <v>0</v>
      </c>
      <c r="AF562" s="111">
        <f t="shared" si="61"/>
        <v>0</v>
      </c>
      <c r="AG562" s="113">
        <v>0</v>
      </c>
      <c r="AH562" s="113">
        <v>0</v>
      </c>
      <c r="AI562" s="115">
        <f t="shared" si="62"/>
        <v>0</v>
      </c>
      <c r="AJ562" s="108">
        <f t="shared" si="64"/>
        <v>0</v>
      </c>
      <c r="AK562" s="240">
        <f t="shared" si="59"/>
        <v>0</v>
      </c>
      <c r="AL562" s="212">
        <f t="shared" si="60"/>
        <v>0</v>
      </c>
      <c r="AM562" s="97"/>
      <c r="AN562" s="97"/>
      <c r="AO562" s="98"/>
      <c r="AP562" s="149" t="s">
        <v>408</v>
      </c>
      <c r="AQ562" s="150" t="s">
        <v>409</v>
      </c>
    </row>
    <row r="563" spans="1:43" ht="42" customHeight="1" x14ac:dyDescent="0.15">
      <c r="A563" s="158" t="s">
        <v>415</v>
      </c>
      <c r="B563" s="109" t="s">
        <v>541</v>
      </c>
      <c r="C563" s="109" t="s">
        <v>542</v>
      </c>
      <c r="D563" s="185" t="s">
        <v>465</v>
      </c>
      <c r="E563" s="109" t="s">
        <v>1614</v>
      </c>
      <c r="F563" s="109" t="s">
        <v>240</v>
      </c>
      <c r="G563" s="109"/>
      <c r="H563" s="109"/>
      <c r="I563" s="109"/>
      <c r="J563" s="109"/>
      <c r="K563" s="109"/>
      <c r="L563" s="109"/>
      <c r="M563" s="109" t="s">
        <v>402</v>
      </c>
      <c r="N563" s="109" t="s">
        <v>403</v>
      </c>
      <c r="O563" s="139" t="s">
        <v>404</v>
      </c>
      <c r="P563" s="109" t="s">
        <v>414</v>
      </c>
      <c r="Q563" s="153">
        <v>30</v>
      </c>
      <c r="R563" s="114"/>
      <c r="S563" s="109"/>
      <c r="T563" s="109"/>
      <c r="U563" s="109"/>
      <c r="V563" s="151"/>
      <c r="W563" s="107"/>
      <c r="X563" s="108"/>
      <c r="Y563" s="110">
        <f t="shared" si="63"/>
        <v>0</v>
      </c>
      <c r="Z563" s="108"/>
      <c r="AA563" s="108"/>
      <c r="AB563" s="146"/>
      <c r="AC563" s="147" t="s">
        <v>406</v>
      </c>
      <c r="AD563" s="112">
        <v>0</v>
      </c>
      <c r="AE563" s="113">
        <v>0</v>
      </c>
      <c r="AF563" s="111">
        <f t="shared" si="61"/>
        <v>0</v>
      </c>
      <c r="AG563" s="113">
        <v>0</v>
      </c>
      <c r="AH563" s="113">
        <v>0</v>
      </c>
      <c r="AI563" s="115">
        <f t="shared" si="62"/>
        <v>0</v>
      </c>
      <c r="AJ563" s="108">
        <f t="shared" si="64"/>
        <v>0</v>
      </c>
      <c r="AK563" s="240">
        <f t="shared" si="59"/>
        <v>0</v>
      </c>
      <c r="AL563" s="212">
        <f t="shared" si="60"/>
        <v>0</v>
      </c>
      <c r="AM563" s="97"/>
      <c r="AN563" s="97"/>
      <c r="AO563" s="98"/>
      <c r="AP563" s="149" t="s">
        <v>408</v>
      </c>
      <c r="AQ563" s="150" t="s">
        <v>409</v>
      </c>
    </row>
    <row r="564" spans="1:43" ht="33" customHeight="1" x14ac:dyDescent="0.15">
      <c r="A564" s="158" t="s">
        <v>415</v>
      </c>
      <c r="B564" s="109" t="s">
        <v>541</v>
      </c>
      <c r="C564" s="109" t="s">
        <v>542</v>
      </c>
      <c r="D564" s="185" t="s">
        <v>466</v>
      </c>
      <c r="E564" s="109" t="s">
        <v>1614</v>
      </c>
      <c r="F564" s="109" t="s">
        <v>240</v>
      </c>
      <c r="G564" s="109"/>
      <c r="H564" s="109"/>
      <c r="I564" s="109"/>
      <c r="J564" s="109"/>
      <c r="K564" s="109"/>
      <c r="L564" s="109"/>
      <c r="M564" s="109" t="s">
        <v>402</v>
      </c>
      <c r="N564" s="109" t="s">
        <v>403</v>
      </c>
      <c r="O564" s="139" t="s">
        <v>404</v>
      </c>
      <c r="P564" s="109" t="s">
        <v>414</v>
      </c>
      <c r="Q564" s="153">
        <v>30</v>
      </c>
      <c r="R564" s="114"/>
      <c r="S564" s="109"/>
      <c r="T564" s="109"/>
      <c r="U564" s="109"/>
      <c r="V564" s="151"/>
      <c r="W564" s="107"/>
      <c r="X564" s="108"/>
      <c r="Y564" s="110">
        <f t="shared" si="63"/>
        <v>0</v>
      </c>
      <c r="Z564" s="108"/>
      <c r="AA564" s="108"/>
      <c r="AB564" s="146"/>
      <c r="AC564" s="147" t="s">
        <v>406</v>
      </c>
      <c r="AD564" s="112">
        <v>0</v>
      </c>
      <c r="AE564" s="113">
        <v>0</v>
      </c>
      <c r="AF564" s="111">
        <f t="shared" si="61"/>
        <v>0</v>
      </c>
      <c r="AG564" s="113">
        <v>0</v>
      </c>
      <c r="AH564" s="113">
        <v>0</v>
      </c>
      <c r="AI564" s="115">
        <f t="shared" si="62"/>
        <v>0</v>
      </c>
      <c r="AJ564" s="108">
        <f t="shared" si="64"/>
        <v>0</v>
      </c>
      <c r="AK564" s="240">
        <f t="shared" si="59"/>
        <v>0</v>
      </c>
      <c r="AL564" s="212">
        <f t="shared" si="60"/>
        <v>0</v>
      </c>
      <c r="AM564" s="97"/>
      <c r="AN564" s="97"/>
      <c r="AO564" s="98"/>
      <c r="AP564" s="149" t="s">
        <v>408</v>
      </c>
      <c r="AQ564" s="150" t="s">
        <v>409</v>
      </c>
    </row>
    <row r="565" spans="1:43" ht="33" customHeight="1" x14ac:dyDescent="0.15">
      <c r="A565" s="158" t="s">
        <v>415</v>
      </c>
      <c r="B565" s="109" t="s">
        <v>541</v>
      </c>
      <c r="C565" s="109" t="s">
        <v>542</v>
      </c>
      <c r="D565" s="185" t="s">
        <v>467</v>
      </c>
      <c r="E565" s="109" t="s">
        <v>1614</v>
      </c>
      <c r="F565" s="109" t="s">
        <v>240</v>
      </c>
      <c r="G565" s="109"/>
      <c r="H565" s="109"/>
      <c r="I565" s="109"/>
      <c r="J565" s="109"/>
      <c r="K565" s="109"/>
      <c r="L565" s="109"/>
      <c r="M565" s="109" t="s">
        <v>402</v>
      </c>
      <c r="N565" s="109" t="s">
        <v>403</v>
      </c>
      <c r="O565" s="139" t="s">
        <v>404</v>
      </c>
      <c r="P565" s="109" t="s">
        <v>414</v>
      </c>
      <c r="Q565" s="153">
        <v>30</v>
      </c>
      <c r="R565" s="114"/>
      <c r="S565" s="109"/>
      <c r="T565" s="109"/>
      <c r="U565" s="109"/>
      <c r="V565" s="151"/>
      <c r="W565" s="107"/>
      <c r="X565" s="108"/>
      <c r="Y565" s="110">
        <f t="shared" si="63"/>
        <v>0</v>
      </c>
      <c r="Z565" s="108"/>
      <c r="AA565" s="108"/>
      <c r="AB565" s="146"/>
      <c r="AC565" s="147" t="s">
        <v>406</v>
      </c>
      <c r="AD565" s="112">
        <v>0</v>
      </c>
      <c r="AE565" s="113">
        <v>0</v>
      </c>
      <c r="AF565" s="111">
        <f t="shared" si="61"/>
        <v>0</v>
      </c>
      <c r="AG565" s="113">
        <v>0</v>
      </c>
      <c r="AH565" s="113">
        <v>0</v>
      </c>
      <c r="AI565" s="115">
        <f t="shared" si="62"/>
        <v>0</v>
      </c>
      <c r="AJ565" s="108">
        <f t="shared" si="64"/>
        <v>0</v>
      </c>
      <c r="AK565" s="240">
        <f t="shared" si="59"/>
        <v>0</v>
      </c>
      <c r="AL565" s="212">
        <f t="shared" si="60"/>
        <v>0</v>
      </c>
      <c r="AM565" s="97"/>
      <c r="AN565" s="97"/>
      <c r="AO565" s="98"/>
      <c r="AP565" s="149" t="s">
        <v>408</v>
      </c>
      <c r="AQ565" s="150" t="s">
        <v>409</v>
      </c>
    </row>
    <row r="566" spans="1:43" ht="33" customHeight="1" x14ac:dyDescent="0.15">
      <c r="A566" s="158" t="s">
        <v>415</v>
      </c>
      <c r="B566" s="109" t="s">
        <v>541</v>
      </c>
      <c r="C566" s="109" t="s">
        <v>542</v>
      </c>
      <c r="D566" s="185" t="s">
        <v>468</v>
      </c>
      <c r="E566" s="109" t="s">
        <v>1614</v>
      </c>
      <c r="F566" s="109" t="s">
        <v>240</v>
      </c>
      <c r="G566" s="109"/>
      <c r="H566" s="109"/>
      <c r="I566" s="109"/>
      <c r="J566" s="109"/>
      <c r="K566" s="109"/>
      <c r="L566" s="109"/>
      <c r="M566" s="109" t="s">
        <v>402</v>
      </c>
      <c r="N566" s="109" t="s">
        <v>403</v>
      </c>
      <c r="O566" s="139" t="s">
        <v>404</v>
      </c>
      <c r="P566" s="109" t="s">
        <v>414</v>
      </c>
      <c r="Q566" s="153">
        <v>30</v>
      </c>
      <c r="R566" s="114"/>
      <c r="S566" s="109"/>
      <c r="T566" s="109"/>
      <c r="U566" s="109"/>
      <c r="V566" s="151"/>
      <c r="W566" s="107"/>
      <c r="X566" s="108"/>
      <c r="Y566" s="110">
        <f t="shared" si="63"/>
        <v>0</v>
      </c>
      <c r="Z566" s="108"/>
      <c r="AA566" s="108"/>
      <c r="AB566" s="146"/>
      <c r="AC566" s="147" t="s">
        <v>406</v>
      </c>
      <c r="AD566" s="112">
        <v>0</v>
      </c>
      <c r="AE566" s="113">
        <v>0</v>
      </c>
      <c r="AF566" s="111">
        <f t="shared" si="61"/>
        <v>0</v>
      </c>
      <c r="AG566" s="113">
        <v>0</v>
      </c>
      <c r="AH566" s="113">
        <v>0</v>
      </c>
      <c r="AI566" s="115">
        <f t="shared" si="62"/>
        <v>0</v>
      </c>
      <c r="AJ566" s="108">
        <f t="shared" si="64"/>
        <v>0</v>
      </c>
      <c r="AK566" s="240">
        <f t="shared" si="59"/>
        <v>0</v>
      </c>
      <c r="AL566" s="212">
        <f t="shared" si="60"/>
        <v>0</v>
      </c>
      <c r="AM566" s="97"/>
      <c r="AN566" s="97"/>
      <c r="AO566" s="98"/>
      <c r="AP566" s="149" t="s">
        <v>408</v>
      </c>
      <c r="AQ566" s="150" t="s">
        <v>409</v>
      </c>
    </row>
    <row r="567" spans="1:43" ht="33" customHeight="1" x14ac:dyDescent="0.15">
      <c r="A567" s="158" t="s">
        <v>415</v>
      </c>
      <c r="B567" s="109" t="s">
        <v>541</v>
      </c>
      <c r="C567" s="109" t="s">
        <v>542</v>
      </c>
      <c r="D567" s="185" t="s">
        <v>469</v>
      </c>
      <c r="E567" s="109" t="s">
        <v>1614</v>
      </c>
      <c r="F567" s="109" t="s">
        <v>240</v>
      </c>
      <c r="G567" s="109"/>
      <c r="H567" s="109"/>
      <c r="I567" s="109"/>
      <c r="J567" s="109"/>
      <c r="K567" s="109"/>
      <c r="L567" s="109"/>
      <c r="M567" s="109" t="s">
        <v>402</v>
      </c>
      <c r="N567" s="109" t="s">
        <v>403</v>
      </c>
      <c r="O567" s="139" t="s">
        <v>404</v>
      </c>
      <c r="P567" s="109" t="s">
        <v>414</v>
      </c>
      <c r="Q567" s="153">
        <v>30</v>
      </c>
      <c r="R567" s="114"/>
      <c r="S567" s="109"/>
      <c r="T567" s="109"/>
      <c r="U567" s="109"/>
      <c r="V567" s="151"/>
      <c r="W567" s="107"/>
      <c r="X567" s="108"/>
      <c r="Y567" s="110">
        <f t="shared" si="63"/>
        <v>0</v>
      </c>
      <c r="Z567" s="108"/>
      <c r="AA567" s="108"/>
      <c r="AB567" s="146"/>
      <c r="AC567" s="147" t="s">
        <v>406</v>
      </c>
      <c r="AD567" s="112">
        <v>0</v>
      </c>
      <c r="AE567" s="113">
        <v>0</v>
      </c>
      <c r="AF567" s="111">
        <f t="shared" si="61"/>
        <v>0</v>
      </c>
      <c r="AG567" s="113">
        <v>0</v>
      </c>
      <c r="AH567" s="113">
        <v>0</v>
      </c>
      <c r="AI567" s="115">
        <f t="shared" si="62"/>
        <v>0</v>
      </c>
      <c r="AJ567" s="108">
        <f t="shared" si="64"/>
        <v>0</v>
      </c>
      <c r="AK567" s="240">
        <f t="shared" si="59"/>
        <v>0</v>
      </c>
      <c r="AL567" s="212">
        <f t="shared" si="60"/>
        <v>0</v>
      </c>
      <c r="AM567" s="97"/>
      <c r="AN567" s="97"/>
      <c r="AO567" s="98"/>
      <c r="AP567" s="149" t="s">
        <v>408</v>
      </c>
      <c r="AQ567" s="150" t="s">
        <v>409</v>
      </c>
    </row>
    <row r="568" spans="1:43" ht="33" customHeight="1" x14ac:dyDescent="0.15">
      <c r="A568" s="158" t="s">
        <v>415</v>
      </c>
      <c r="B568" s="109" t="s">
        <v>541</v>
      </c>
      <c r="C568" s="109" t="s">
        <v>542</v>
      </c>
      <c r="D568" s="185" t="s">
        <v>470</v>
      </c>
      <c r="E568" s="109" t="s">
        <v>1614</v>
      </c>
      <c r="F568" s="109" t="s">
        <v>240</v>
      </c>
      <c r="G568" s="109"/>
      <c r="H568" s="109"/>
      <c r="I568" s="109"/>
      <c r="J568" s="109"/>
      <c r="K568" s="109"/>
      <c r="L568" s="109"/>
      <c r="M568" s="109" t="s">
        <v>402</v>
      </c>
      <c r="N568" s="109" t="s">
        <v>403</v>
      </c>
      <c r="O568" s="139" t="s">
        <v>404</v>
      </c>
      <c r="P568" s="109" t="s">
        <v>414</v>
      </c>
      <c r="Q568" s="153">
        <v>30</v>
      </c>
      <c r="R568" s="114"/>
      <c r="S568" s="109"/>
      <c r="T568" s="109"/>
      <c r="U568" s="109"/>
      <c r="V568" s="151"/>
      <c r="W568" s="107"/>
      <c r="X568" s="108"/>
      <c r="Y568" s="110">
        <f t="shared" si="63"/>
        <v>0</v>
      </c>
      <c r="Z568" s="108"/>
      <c r="AA568" s="108"/>
      <c r="AB568" s="146"/>
      <c r="AC568" s="147" t="s">
        <v>406</v>
      </c>
      <c r="AD568" s="112">
        <v>0</v>
      </c>
      <c r="AE568" s="113">
        <v>0</v>
      </c>
      <c r="AF568" s="111">
        <f t="shared" si="61"/>
        <v>0</v>
      </c>
      <c r="AG568" s="113">
        <v>0</v>
      </c>
      <c r="AH568" s="113">
        <v>0</v>
      </c>
      <c r="AI568" s="115">
        <f t="shared" si="62"/>
        <v>0</v>
      </c>
      <c r="AJ568" s="108">
        <f t="shared" si="64"/>
        <v>0</v>
      </c>
      <c r="AK568" s="240">
        <f t="shared" si="59"/>
        <v>0</v>
      </c>
      <c r="AL568" s="212">
        <f t="shared" si="60"/>
        <v>0</v>
      </c>
      <c r="AM568" s="97"/>
      <c r="AN568" s="97"/>
      <c r="AO568" s="98"/>
      <c r="AP568" s="149" t="s">
        <v>408</v>
      </c>
      <c r="AQ568" s="150" t="s">
        <v>409</v>
      </c>
    </row>
    <row r="569" spans="1:43" ht="33" customHeight="1" x14ac:dyDescent="0.15">
      <c r="A569" s="158" t="s">
        <v>415</v>
      </c>
      <c r="B569" s="109" t="s">
        <v>541</v>
      </c>
      <c r="C569" s="109" t="s">
        <v>542</v>
      </c>
      <c r="D569" s="185" t="s">
        <v>471</v>
      </c>
      <c r="E569" s="109" t="s">
        <v>1614</v>
      </c>
      <c r="F569" s="109" t="s">
        <v>240</v>
      </c>
      <c r="G569" s="109"/>
      <c r="H569" s="109"/>
      <c r="I569" s="109"/>
      <c r="J569" s="109"/>
      <c r="K569" s="109"/>
      <c r="L569" s="109"/>
      <c r="M569" s="109" t="s">
        <v>402</v>
      </c>
      <c r="N569" s="109" t="s">
        <v>403</v>
      </c>
      <c r="O569" s="139" t="s">
        <v>404</v>
      </c>
      <c r="P569" s="109" t="s">
        <v>414</v>
      </c>
      <c r="Q569" s="153">
        <v>30</v>
      </c>
      <c r="R569" s="114"/>
      <c r="S569" s="109"/>
      <c r="T569" s="109"/>
      <c r="U569" s="109"/>
      <c r="V569" s="151"/>
      <c r="W569" s="107"/>
      <c r="X569" s="108"/>
      <c r="Y569" s="110">
        <f t="shared" si="63"/>
        <v>0</v>
      </c>
      <c r="Z569" s="108"/>
      <c r="AA569" s="108"/>
      <c r="AB569" s="146"/>
      <c r="AC569" s="147" t="s">
        <v>406</v>
      </c>
      <c r="AD569" s="112">
        <v>0</v>
      </c>
      <c r="AE569" s="113">
        <v>0</v>
      </c>
      <c r="AF569" s="111">
        <f t="shared" si="61"/>
        <v>0</v>
      </c>
      <c r="AG569" s="113">
        <v>0</v>
      </c>
      <c r="AH569" s="113">
        <v>0</v>
      </c>
      <c r="AI569" s="115">
        <f t="shared" si="62"/>
        <v>0</v>
      </c>
      <c r="AJ569" s="108">
        <f t="shared" si="64"/>
        <v>0</v>
      </c>
      <c r="AK569" s="240">
        <f t="shared" si="59"/>
        <v>0</v>
      </c>
      <c r="AL569" s="212">
        <f t="shared" si="60"/>
        <v>0</v>
      </c>
      <c r="AM569" s="97"/>
      <c r="AN569" s="97"/>
      <c r="AO569" s="98"/>
      <c r="AP569" s="149" t="s">
        <v>408</v>
      </c>
      <c r="AQ569" s="150" t="s">
        <v>409</v>
      </c>
    </row>
    <row r="570" spans="1:43" ht="33" customHeight="1" x14ac:dyDescent="0.15">
      <c r="A570" s="158" t="s">
        <v>415</v>
      </c>
      <c r="B570" s="109" t="s">
        <v>541</v>
      </c>
      <c r="C570" s="109" t="s">
        <v>542</v>
      </c>
      <c r="D570" s="185" t="s">
        <v>472</v>
      </c>
      <c r="E570" s="109" t="s">
        <v>1614</v>
      </c>
      <c r="F570" s="109" t="s">
        <v>240</v>
      </c>
      <c r="G570" s="109"/>
      <c r="H570" s="109"/>
      <c r="I570" s="109"/>
      <c r="J570" s="109"/>
      <c r="K570" s="109"/>
      <c r="L570" s="109"/>
      <c r="M570" s="109" t="s">
        <v>402</v>
      </c>
      <c r="N570" s="109" t="s">
        <v>403</v>
      </c>
      <c r="O570" s="139" t="s">
        <v>404</v>
      </c>
      <c r="P570" s="109" t="s">
        <v>414</v>
      </c>
      <c r="Q570" s="153">
        <v>30</v>
      </c>
      <c r="R570" s="114"/>
      <c r="S570" s="109"/>
      <c r="T570" s="109"/>
      <c r="U570" s="109"/>
      <c r="V570" s="151"/>
      <c r="W570" s="107"/>
      <c r="X570" s="108"/>
      <c r="Y570" s="110">
        <f t="shared" si="63"/>
        <v>0</v>
      </c>
      <c r="Z570" s="108"/>
      <c r="AA570" s="108"/>
      <c r="AB570" s="146"/>
      <c r="AC570" s="147" t="s">
        <v>406</v>
      </c>
      <c r="AD570" s="112">
        <v>0</v>
      </c>
      <c r="AE570" s="113">
        <v>0</v>
      </c>
      <c r="AF570" s="111">
        <f t="shared" si="61"/>
        <v>0</v>
      </c>
      <c r="AG570" s="113">
        <v>0</v>
      </c>
      <c r="AH570" s="113">
        <v>0</v>
      </c>
      <c r="AI570" s="115">
        <f t="shared" si="62"/>
        <v>0</v>
      </c>
      <c r="AJ570" s="108">
        <f t="shared" si="64"/>
        <v>0</v>
      </c>
      <c r="AK570" s="240">
        <f t="shared" si="59"/>
        <v>0</v>
      </c>
      <c r="AL570" s="212">
        <f t="shared" si="60"/>
        <v>0</v>
      </c>
      <c r="AM570" s="97"/>
      <c r="AN570" s="97"/>
      <c r="AO570" s="98"/>
      <c r="AP570" s="149" t="s">
        <v>408</v>
      </c>
      <c r="AQ570" s="150" t="s">
        <v>409</v>
      </c>
    </row>
    <row r="571" spans="1:43" ht="33" customHeight="1" x14ac:dyDescent="0.15">
      <c r="A571" s="158" t="s">
        <v>415</v>
      </c>
      <c r="B571" s="109" t="s">
        <v>541</v>
      </c>
      <c r="C571" s="109" t="s">
        <v>542</v>
      </c>
      <c r="D571" s="185" t="s">
        <v>473</v>
      </c>
      <c r="E571" s="109" t="s">
        <v>1614</v>
      </c>
      <c r="F571" s="109" t="s">
        <v>240</v>
      </c>
      <c r="G571" s="109"/>
      <c r="H571" s="109"/>
      <c r="I571" s="109"/>
      <c r="J571" s="109"/>
      <c r="K571" s="109"/>
      <c r="L571" s="109"/>
      <c r="M571" s="109" t="s">
        <v>402</v>
      </c>
      <c r="N571" s="109" t="s">
        <v>403</v>
      </c>
      <c r="O571" s="139" t="s">
        <v>404</v>
      </c>
      <c r="P571" s="109" t="s">
        <v>414</v>
      </c>
      <c r="Q571" s="153">
        <v>30</v>
      </c>
      <c r="R571" s="114"/>
      <c r="S571" s="109"/>
      <c r="T571" s="109"/>
      <c r="U571" s="109"/>
      <c r="V571" s="151"/>
      <c r="W571" s="107"/>
      <c r="X571" s="108"/>
      <c r="Y571" s="110">
        <f t="shared" si="63"/>
        <v>0</v>
      </c>
      <c r="Z571" s="108"/>
      <c r="AA571" s="108"/>
      <c r="AB571" s="146"/>
      <c r="AC571" s="147" t="s">
        <v>406</v>
      </c>
      <c r="AD571" s="112">
        <v>0</v>
      </c>
      <c r="AE571" s="113">
        <v>0</v>
      </c>
      <c r="AF571" s="111">
        <f t="shared" si="61"/>
        <v>0</v>
      </c>
      <c r="AG571" s="113">
        <v>0</v>
      </c>
      <c r="AH571" s="113">
        <v>0</v>
      </c>
      <c r="AI571" s="115">
        <f t="shared" si="62"/>
        <v>0</v>
      </c>
      <c r="AJ571" s="108">
        <f t="shared" si="64"/>
        <v>0</v>
      </c>
      <c r="AK571" s="240">
        <f t="shared" si="59"/>
        <v>0</v>
      </c>
      <c r="AL571" s="212">
        <f t="shared" si="60"/>
        <v>0</v>
      </c>
      <c r="AM571" s="97"/>
      <c r="AN571" s="97"/>
      <c r="AO571" s="98"/>
      <c r="AP571" s="149" t="s">
        <v>408</v>
      </c>
      <c r="AQ571" s="150" t="s">
        <v>409</v>
      </c>
    </row>
    <row r="572" spans="1:43" ht="33" customHeight="1" x14ac:dyDescent="0.15">
      <c r="A572" s="158" t="s">
        <v>415</v>
      </c>
      <c r="B572" s="109" t="s">
        <v>541</v>
      </c>
      <c r="C572" s="109" t="s">
        <v>542</v>
      </c>
      <c r="D572" s="185" t="s">
        <v>474</v>
      </c>
      <c r="E572" s="109" t="s">
        <v>1614</v>
      </c>
      <c r="F572" s="109" t="s">
        <v>240</v>
      </c>
      <c r="G572" s="109"/>
      <c r="H572" s="109"/>
      <c r="I572" s="109"/>
      <c r="J572" s="109"/>
      <c r="K572" s="109"/>
      <c r="L572" s="109"/>
      <c r="M572" s="109" t="s">
        <v>402</v>
      </c>
      <c r="N572" s="109" t="s">
        <v>403</v>
      </c>
      <c r="O572" s="139" t="s">
        <v>404</v>
      </c>
      <c r="P572" s="109" t="s">
        <v>414</v>
      </c>
      <c r="Q572" s="153">
        <v>30</v>
      </c>
      <c r="R572" s="114"/>
      <c r="S572" s="109"/>
      <c r="T572" s="109"/>
      <c r="U572" s="109"/>
      <c r="V572" s="151"/>
      <c r="W572" s="107"/>
      <c r="X572" s="108"/>
      <c r="Y572" s="110">
        <f t="shared" si="63"/>
        <v>0</v>
      </c>
      <c r="Z572" s="108"/>
      <c r="AA572" s="108"/>
      <c r="AB572" s="146"/>
      <c r="AC572" s="147" t="s">
        <v>406</v>
      </c>
      <c r="AD572" s="112">
        <v>0</v>
      </c>
      <c r="AE572" s="113">
        <v>0</v>
      </c>
      <c r="AF572" s="111">
        <f t="shared" si="61"/>
        <v>0</v>
      </c>
      <c r="AG572" s="113">
        <v>0</v>
      </c>
      <c r="AH572" s="113">
        <v>0</v>
      </c>
      <c r="AI572" s="115">
        <f t="shared" si="62"/>
        <v>0</v>
      </c>
      <c r="AJ572" s="108">
        <f t="shared" si="64"/>
        <v>0</v>
      </c>
      <c r="AK572" s="240">
        <f t="shared" si="59"/>
        <v>0</v>
      </c>
      <c r="AL572" s="212">
        <f t="shared" si="60"/>
        <v>0</v>
      </c>
      <c r="AM572" s="97"/>
      <c r="AN572" s="97"/>
      <c r="AO572" s="98"/>
      <c r="AP572" s="149" t="s">
        <v>408</v>
      </c>
      <c r="AQ572" s="150" t="s">
        <v>409</v>
      </c>
    </row>
    <row r="573" spans="1:43" ht="33" customHeight="1" x14ac:dyDescent="0.15">
      <c r="A573" s="158" t="s">
        <v>415</v>
      </c>
      <c r="B573" s="109" t="s">
        <v>541</v>
      </c>
      <c r="C573" s="109" t="s">
        <v>542</v>
      </c>
      <c r="D573" s="185" t="s">
        <v>545</v>
      </c>
      <c r="E573" s="109" t="s">
        <v>1614</v>
      </c>
      <c r="F573" s="109" t="s">
        <v>240</v>
      </c>
      <c r="G573" s="109"/>
      <c r="H573" s="109"/>
      <c r="I573" s="109"/>
      <c r="J573" s="109"/>
      <c r="K573" s="109"/>
      <c r="L573" s="109"/>
      <c r="M573" s="109" t="s">
        <v>402</v>
      </c>
      <c r="N573" s="109" t="s">
        <v>403</v>
      </c>
      <c r="O573" s="139" t="s">
        <v>404</v>
      </c>
      <c r="P573" s="109" t="s">
        <v>414</v>
      </c>
      <c r="Q573" s="153">
        <v>30</v>
      </c>
      <c r="R573" s="114"/>
      <c r="S573" s="109"/>
      <c r="T573" s="109"/>
      <c r="U573" s="109"/>
      <c r="V573" s="151"/>
      <c r="W573" s="107"/>
      <c r="X573" s="108"/>
      <c r="Y573" s="110">
        <f t="shared" si="63"/>
        <v>0</v>
      </c>
      <c r="Z573" s="108"/>
      <c r="AA573" s="108"/>
      <c r="AB573" s="146"/>
      <c r="AC573" s="147" t="s">
        <v>406</v>
      </c>
      <c r="AD573" s="112">
        <v>0</v>
      </c>
      <c r="AE573" s="113">
        <v>0</v>
      </c>
      <c r="AF573" s="111">
        <f t="shared" si="61"/>
        <v>0</v>
      </c>
      <c r="AG573" s="113">
        <v>0</v>
      </c>
      <c r="AH573" s="113">
        <v>0</v>
      </c>
      <c r="AI573" s="115">
        <f t="shared" si="62"/>
        <v>0</v>
      </c>
      <c r="AJ573" s="108">
        <f t="shared" si="64"/>
        <v>0</v>
      </c>
      <c r="AK573" s="240">
        <f t="shared" si="59"/>
        <v>0</v>
      </c>
      <c r="AL573" s="212">
        <f t="shared" si="60"/>
        <v>0</v>
      </c>
      <c r="AM573" s="97"/>
      <c r="AN573" s="97"/>
      <c r="AO573" s="98"/>
      <c r="AP573" s="149" t="s">
        <v>408</v>
      </c>
      <c r="AQ573" s="150" t="s">
        <v>409</v>
      </c>
    </row>
    <row r="574" spans="1:43" ht="33" customHeight="1" x14ac:dyDescent="0.15">
      <c r="A574" s="158" t="s">
        <v>415</v>
      </c>
      <c r="B574" s="109" t="s">
        <v>541</v>
      </c>
      <c r="C574" s="109" t="s">
        <v>542</v>
      </c>
      <c r="D574" s="185" t="s">
        <v>475</v>
      </c>
      <c r="E574" s="109" t="s">
        <v>1614</v>
      </c>
      <c r="F574" s="109" t="s">
        <v>240</v>
      </c>
      <c r="G574" s="109"/>
      <c r="H574" s="109"/>
      <c r="I574" s="109"/>
      <c r="J574" s="109"/>
      <c r="K574" s="109"/>
      <c r="L574" s="109"/>
      <c r="M574" s="109" t="s">
        <v>402</v>
      </c>
      <c r="N574" s="109" t="s">
        <v>403</v>
      </c>
      <c r="O574" s="139" t="s">
        <v>404</v>
      </c>
      <c r="P574" s="109" t="s">
        <v>414</v>
      </c>
      <c r="Q574" s="153">
        <v>30</v>
      </c>
      <c r="R574" s="114"/>
      <c r="S574" s="109"/>
      <c r="T574" s="109"/>
      <c r="U574" s="109"/>
      <c r="V574" s="151"/>
      <c r="W574" s="107"/>
      <c r="X574" s="108"/>
      <c r="Y574" s="110">
        <f t="shared" si="63"/>
        <v>0</v>
      </c>
      <c r="Z574" s="108"/>
      <c r="AA574" s="108"/>
      <c r="AB574" s="146"/>
      <c r="AC574" s="147" t="s">
        <v>406</v>
      </c>
      <c r="AD574" s="112">
        <v>0</v>
      </c>
      <c r="AE574" s="113">
        <v>0</v>
      </c>
      <c r="AF574" s="111">
        <f t="shared" si="61"/>
        <v>0</v>
      </c>
      <c r="AG574" s="113">
        <v>0</v>
      </c>
      <c r="AH574" s="113">
        <v>0</v>
      </c>
      <c r="AI574" s="115">
        <f t="shared" si="62"/>
        <v>0</v>
      </c>
      <c r="AJ574" s="108">
        <f t="shared" si="64"/>
        <v>0</v>
      </c>
      <c r="AK574" s="240">
        <f t="shared" si="59"/>
        <v>0</v>
      </c>
      <c r="AL574" s="212">
        <f t="shared" si="60"/>
        <v>0</v>
      </c>
      <c r="AM574" s="97"/>
      <c r="AN574" s="97"/>
      <c r="AO574" s="98"/>
      <c r="AP574" s="149" t="s">
        <v>408</v>
      </c>
      <c r="AQ574" s="150" t="s">
        <v>409</v>
      </c>
    </row>
    <row r="575" spans="1:43" ht="33" customHeight="1" x14ac:dyDescent="0.15">
      <c r="A575" s="158" t="s">
        <v>415</v>
      </c>
      <c r="B575" s="109" t="s">
        <v>541</v>
      </c>
      <c r="C575" s="109" t="s">
        <v>542</v>
      </c>
      <c r="D575" s="185" t="s">
        <v>476</v>
      </c>
      <c r="E575" s="109" t="s">
        <v>1614</v>
      </c>
      <c r="F575" s="109" t="s">
        <v>240</v>
      </c>
      <c r="G575" s="109"/>
      <c r="H575" s="109"/>
      <c r="I575" s="109"/>
      <c r="J575" s="109"/>
      <c r="K575" s="109"/>
      <c r="L575" s="109"/>
      <c r="M575" s="109" t="s">
        <v>402</v>
      </c>
      <c r="N575" s="109" t="s">
        <v>403</v>
      </c>
      <c r="O575" s="139" t="s">
        <v>404</v>
      </c>
      <c r="P575" s="109" t="s">
        <v>414</v>
      </c>
      <c r="Q575" s="153">
        <v>30</v>
      </c>
      <c r="R575" s="114"/>
      <c r="S575" s="109"/>
      <c r="T575" s="109"/>
      <c r="U575" s="109"/>
      <c r="V575" s="151"/>
      <c r="W575" s="107"/>
      <c r="X575" s="108"/>
      <c r="Y575" s="110">
        <f t="shared" si="63"/>
        <v>0</v>
      </c>
      <c r="Z575" s="108"/>
      <c r="AA575" s="108"/>
      <c r="AB575" s="146"/>
      <c r="AC575" s="147" t="s">
        <v>406</v>
      </c>
      <c r="AD575" s="112">
        <v>0</v>
      </c>
      <c r="AE575" s="113">
        <v>0</v>
      </c>
      <c r="AF575" s="111">
        <f t="shared" si="61"/>
        <v>0</v>
      </c>
      <c r="AG575" s="113">
        <v>0</v>
      </c>
      <c r="AH575" s="113">
        <v>0</v>
      </c>
      <c r="AI575" s="115">
        <f t="shared" si="62"/>
        <v>0</v>
      </c>
      <c r="AJ575" s="108">
        <f t="shared" si="64"/>
        <v>0</v>
      </c>
      <c r="AK575" s="240">
        <f t="shared" si="59"/>
        <v>0</v>
      </c>
      <c r="AL575" s="212">
        <f t="shared" si="60"/>
        <v>0</v>
      </c>
      <c r="AM575" s="97"/>
      <c r="AN575" s="97"/>
      <c r="AO575" s="98"/>
      <c r="AP575" s="149" t="s">
        <v>408</v>
      </c>
      <c r="AQ575" s="150" t="s">
        <v>409</v>
      </c>
    </row>
    <row r="576" spans="1:43" ht="33" customHeight="1" x14ac:dyDescent="0.15">
      <c r="A576" s="158" t="s">
        <v>415</v>
      </c>
      <c r="B576" s="109" t="s">
        <v>541</v>
      </c>
      <c r="C576" s="109" t="s">
        <v>542</v>
      </c>
      <c r="D576" s="185" t="s">
        <v>477</v>
      </c>
      <c r="E576" s="109" t="s">
        <v>1614</v>
      </c>
      <c r="F576" s="109" t="s">
        <v>240</v>
      </c>
      <c r="G576" s="109"/>
      <c r="H576" s="109"/>
      <c r="I576" s="109"/>
      <c r="J576" s="109"/>
      <c r="K576" s="109"/>
      <c r="L576" s="109"/>
      <c r="M576" s="109" t="s">
        <v>402</v>
      </c>
      <c r="N576" s="109" t="s">
        <v>403</v>
      </c>
      <c r="O576" s="139" t="s">
        <v>404</v>
      </c>
      <c r="P576" s="109" t="s">
        <v>414</v>
      </c>
      <c r="Q576" s="153">
        <v>30</v>
      </c>
      <c r="R576" s="114"/>
      <c r="S576" s="109"/>
      <c r="T576" s="109"/>
      <c r="U576" s="109"/>
      <c r="V576" s="151"/>
      <c r="W576" s="107"/>
      <c r="X576" s="108"/>
      <c r="Y576" s="110">
        <f t="shared" si="63"/>
        <v>0</v>
      </c>
      <c r="Z576" s="108"/>
      <c r="AA576" s="108"/>
      <c r="AB576" s="146"/>
      <c r="AC576" s="147" t="s">
        <v>406</v>
      </c>
      <c r="AD576" s="112">
        <v>0</v>
      </c>
      <c r="AE576" s="113">
        <v>0</v>
      </c>
      <c r="AF576" s="111">
        <f t="shared" si="61"/>
        <v>0</v>
      </c>
      <c r="AG576" s="113">
        <v>0</v>
      </c>
      <c r="AH576" s="113">
        <v>0</v>
      </c>
      <c r="AI576" s="115">
        <f t="shared" si="62"/>
        <v>0</v>
      </c>
      <c r="AJ576" s="108">
        <f t="shared" si="64"/>
        <v>0</v>
      </c>
      <c r="AK576" s="240">
        <f t="shared" si="59"/>
        <v>0</v>
      </c>
      <c r="AL576" s="212">
        <f t="shared" si="60"/>
        <v>0</v>
      </c>
      <c r="AM576" s="97"/>
      <c r="AN576" s="97"/>
      <c r="AO576" s="98"/>
      <c r="AP576" s="149" t="s">
        <v>408</v>
      </c>
      <c r="AQ576" s="150" t="s">
        <v>409</v>
      </c>
    </row>
    <row r="577" spans="1:43" ht="33" customHeight="1" x14ac:dyDescent="0.15">
      <c r="A577" s="158" t="s">
        <v>415</v>
      </c>
      <c r="B577" s="109" t="s">
        <v>541</v>
      </c>
      <c r="C577" s="109" t="s">
        <v>542</v>
      </c>
      <c r="D577" s="185" t="s">
        <v>478</v>
      </c>
      <c r="E577" s="109" t="s">
        <v>1614</v>
      </c>
      <c r="F577" s="109" t="s">
        <v>240</v>
      </c>
      <c r="G577" s="109"/>
      <c r="H577" s="109"/>
      <c r="I577" s="109"/>
      <c r="J577" s="109"/>
      <c r="K577" s="109"/>
      <c r="L577" s="109"/>
      <c r="M577" s="109" t="s">
        <v>402</v>
      </c>
      <c r="N577" s="109" t="s">
        <v>403</v>
      </c>
      <c r="O577" s="139" t="s">
        <v>404</v>
      </c>
      <c r="P577" s="109" t="s">
        <v>414</v>
      </c>
      <c r="Q577" s="153">
        <v>30</v>
      </c>
      <c r="R577" s="114"/>
      <c r="S577" s="109"/>
      <c r="T577" s="109"/>
      <c r="U577" s="109"/>
      <c r="V577" s="151"/>
      <c r="W577" s="107"/>
      <c r="X577" s="108"/>
      <c r="Y577" s="110">
        <f t="shared" si="63"/>
        <v>0</v>
      </c>
      <c r="Z577" s="108"/>
      <c r="AA577" s="108"/>
      <c r="AB577" s="146"/>
      <c r="AC577" s="147" t="s">
        <v>406</v>
      </c>
      <c r="AD577" s="112">
        <v>0</v>
      </c>
      <c r="AE577" s="113">
        <v>0</v>
      </c>
      <c r="AF577" s="111">
        <f t="shared" si="61"/>
        <v>0</v>
      </c>
      <c r="AG577" s="113">
        <v>0</v>
      </c>
      <c r="AH577" s="113">
        <v>0</v>
      </c>
      <c r="AI577" s="115">
        <f t="shared" si="62"/>
        <v>0</v>
      </c>
      <c r="AJ577" s="108">
        <f t="shared" si="64"/>
        <v>0</v>
      </c>
      <c r="AK577" s="240">
        <f t="shared" si="59"/>
        <v>0</v>
      </c>
      <c r="AL577" s="212">
        <f t="shared" si="60"/>
        <v>0</v>
      </c>
      <c r="AM577" s="97"/>
      <c r="AN577" s="97"/>
      <c r="AO577" s="98"/>
      <c r="AP577" s="149" t="s">
        <v>408</v>
      </c>
      <c r="AQ577" s="150" t="s">
        <v>409</v>
      </c>
    </row>
    <row r="578" spans="1:43" ht="33" customHeight="1" x14ac:dyDescent="0.15">
      <c r="A578" s="158" t="s">
        <v>415</v>
      </c>
      <c r="B578" s="109" t="s">
        <v>541</v>
      </c>
      <c r="C578" s="109" t="s">
        <v>542</v>
      </c>
      <c r="D578" s="185" t="s">
        <v>479</v>
      </c>
      <c r="E578" s="109" t="s">
        <v>1614</v>
      </c>
      <c r="F578" s="109" t="s">
        <v>240</v>
      </c>
      <c r="G578" s="109"/>
      <c r="H578" s="109"/>
      <c r="I578" s="109"/>
      <c r="J578" s="109"/>
      <c r="K578" s="109"/>
      <c r="L578" s="109"/>
      <c r="M578" s="109" t="s">
        <v>402</v>
      </c>
      <c r="N578" s="109" t="s">
        <v>403</v>
      </c>
      <c r="O578" s="139" t="s">
        <v>404</v>
      </c>
      <c r="P578" s="109" t="s">
        <v>414</v>
      </c>
      <c r="Q578" s="153">
        <v>30</v>
      </c>
      <c r="R578" s="114"/>
      <c r="S578" s="109"/>
      <c r="T578" s="109"/>
      <c r="U578" s="109"/>
      <c r="V578" s="151"/>
      <c r="W578" s="107"/>
      <c r="X578" s="108"/>
      <c r="Y578" s="110">
        <f t="shared" si="63"/>
        <v>0</v>
      </c>
      <c r="Z578" s="108"/>
      <c r="AA578" s="108"/>
      <c r="AB578" s="146"/>
      <c r="AC578" s="147" t="s">
        <v>406</v>
      </c>
      <c r="AD578" s="112">
        <v>0</v>
      </c>
      <c r="AE578" s="113">
        <v>0</v>
      </c>
      <c r="AF578" s="111">
        <f t="shared" si="61"/>
        <v>0</v>
      </c>
      <c r="AG578" s="113">
        <v>0</v>
      </c>
      <c r="AH578" s="113">
        <v>0</v>
      </c>
      <c r="AI578" s="115">
        <f t="shared" si="62"/>
        <v>0</v>
      </c>
      <c r="AJ578" s="108">
        <f t="shared" si="64"/>
        <v>0</v>
      </c>
      <c r="AK578" s="240">
        <f t="shared" si="59"/>
        <v>0</v>
      </c>
      <c r="AL578" s="212">
        <f t="shared" si="60"/>
        <v>0</v>
      </c>
      <c r="AM578" s="97"/>
      <c r="AN578" s="97"/>
      <c r="AO578" s="98"/>
      <c r="AP578" s="149" t="s">
        <v>408</v>
      </c>
      <c r="AQ578" s="150" t="s">
        <v>409</v>
      </c>
    </row>
    <row r="579" spans="1:43" ht="33" customHeight="1" x14ac:dyDescent="0.15">
      <c r="A579" s="158" t="s">
        <v>415</v>
      </c>
      <c r="B579" s="109" t="s">
        <v>541</v>
      </c>
      <c r="C579" s="109" t="s">
        <v>542</v>
      </c>
      <c r="D579" s="185" t="s">
        <v>480</v>
      </c>
      <c r="E579" s="109" t="s">
        <v>1614</v>
      </c>
      <c r="F579" s="109" t="s">
        <v>240</v>
      </c>
      <c r="G579" s="109"/>
      <c r="H579" s="109"/>
      <c r="I579" s="109"/>
      <c r="J579" s="109"/>
      <c r="K579" s="109"/>
      <c r="L579" s="109"/>
      <c r="M579" s="109" t="s">
        <v>402</v>
      </c>
      <c r="N579" s="109" t="s">
        <v>403</v>
      </c>
      <c r="O579" s="139" t="s">
        <v>404</v>
      </c>
      <c r="P579" s="109" t="s">
        <v>414</v>
      </c>
      <c r="Q579" s="153">
        <v>30</v>
      </c>
      <c r="R579" s="114"/>
      <c r="S579" s="109"/>
      <c r="T579" s="109"/>
      <c r="U579" s="109"/>
      <c r="V579" s="151"/>
      <c r="W579" s="107"/>
      <c r="X579" s="108"/>
      <c r="Y579" s="110">
        <f t="shared" si="63"/>
        <v>0</v>
      </c>
      <c r="Z579" s="108"/>
      <c r="AA579" s="108"/>
      <c r="AB579" s="146"/>
      <c r="AC579" s="147" t="s">
        <v>406</v>
      </c>
      <c r="AD579" s="112">
        <v>0</v>
      </c>
      <c r="AE579" s="113">
        <v>0</v>
      </c>
      <c r="AF579" s="111">
        <f t="shared" si="61"/>
        <v>0</v>
      </c>
      <c r="AG579" s="113">
        <v>0</v>
      </c>
      <c r="AH579" s="113">
        <v>0</v>
      </c>
      <c r="AI579" s="115">
        <f t="shared" si="62"/>
        <v>0</v>
      </c>
      <c r="AJ579" s="108">
        <f t="shared" si="64"/>
        <v>0</v>
      </c>
      <c r="AK579" s="240">
        <f t="shared" si="59"/>
        <v>0</v>
      </c>
      <c r="AL579" s="212">
        <f t="shared" si="60"/>
        <v>0</v>
      </c>
      <c r="AM579" s="97"/>
      <c r="AN579" s="97"/>
      <c r="AO579" s="98"/>
      <c r="AP579" s="149" t="s">
        <v>408</v>
      </c>
      <c r="AQ579" s="150" t="s">
        <v>409</v>
      </c>
    </row>
    <row r="580" spans="1:43" ht="33" customHeight="1" x14ac:dyDescent="0.15">
      <c r="A580" s="158" t="s">
        <v>415</v>
      </c>
      <c r="B580" s="109" t="s">
        <v>541</v>
      </c>
      <c r="C580" s="109" t="s">
        <v>542</v>
      </c>
      <c r="D580" s="185" t="s">
        <v>481</v>
      </c>
      <c r="E580" s="109" t="s">
        <v>1614</v>
      </c>
      <c r="F580" s="109" t="s">
        <v>240</v>
      </c>
      <c r="G580" s="109"/>
      <c r="H580" s="109"/>
      <c r="I580" s="109"/>
      <c r="J580" s="109"/>
      <c r="K580" s="109"/>
      <c r="L580" s="109"/>
      <c r="M580" s="109" t="s">
        <v>402</v>
      </c>
      <c r="N580" s="109" t="s">
        <v>403</v>
      </c>
      <c r="O580" s="139" t="s">
        <v>404</v>
      </c>
      <c r="P580" s="109" t="s">
        <v>414</v>
      </c>
      <c r="Q580" s="153">
        <v>30</v>
      </c>
      <c r="R580" s="114"/>
      <c r="S580" s="109"/>
      <c r="T580" s="109"/>
      <c r="U580" s="109"/>
      <c r="V580" s="151"/>
      <c r="W580" s="107"/>
      <c r="X580" s="108"/>
      <c r="Y580" s="110">
        <f t="shared" si="63"/>
        <v>0</v>
      </c>
      <c r="Z580" s="108"/>
      <c r="AA580" s="108"/>
      <c r="AB580" s="146"/>
      <c r="AC580" s="147" t="s">
        <v>406</v>
      </c>
      <c r="AD580" s="112">
        <v>0</v>
      </c>
      <c r="AE580" s="113">
        <v>0</v>
      </c>
      <c r="AF580" s="111">
        <f t="shared" si="61"/>
        <v>0</v>
      </c>
      <c r="AG580" s="113">
        <v>0</v>
      </c>
      <c r="AH580" s="113">
        <v>0</v>
      </c>
      <c r="AI580" s="115">
        <f t="shared" si="62"/>
        <v>0</v>
      </c>
      <c r="AJ580" s="108">
        <f t="shared" si="64"/>
        <v>0</v>
      </c>
      <c r="AK580" s="240">
        <f t="shared" ref="AK580:AK589" si="65">AE580+AH580</f>
        <v>0</v>
      </c>
      <c r="AL580" s="212">
        <f t="shared" si="60"/>
        <v>0</v>
      </c>
      <c r="AM580" s="97"/>
      <c r="AN580" s="97"/>
      <c r="AO580" s="98"/>
      <c r="AP580" s="149" t="s">
        <v>408</v>
      </c>
      <c r="AQ580" s="150" t="s">
        <v>409</v>
      </c>
    </row>
    <row r="581" spans="1:43" ht="33" customHeight="1" x14ac:dyDescent="0.15">
      <c r="A581" s="158" t="s">
        <v>415</v>
      </c>
      <c r="B581" s="109" t="s">
        <v>541</v>
      </c>
      <c r="C581" s="109" t="s">
        <v>542</v>
      </c>
      <c r="D581" s="185" t="s">
        <v>482</v>
      </c>
      <c r="E581" s="109" t="s">
        <v>1614</v>
      </c>
      <c r="F581" s="109" t="s">
        <v>240</v>
      </c>
      <c r="G581" s="109"/>
      <c r="H581" s="109"/>
      <c r="I581" s="109"/>
      <c r="J581" s="109"/>
      <c r="K581" s="109"/>
      <c r="L581" s="109"/>
      <c r="M581" s="109" t="s">
        <v>402</v>
      </c>
      <c r="N581" s="109" t="s">
        <v>403</v>
      </c>
      <c r="O581" s="139" t="s">
        <v>404</v>
      </c>
      <c r="P581" s="109" t="s">
        <v>414</v>
      </c>
      <c r="Q581" s="153">
        <v>30</v>
      </c>
      <c r="R581" s="114"/>
      <c r="S581" s="109"/>
      <c r="T581" s="109"/>
      <c r="U581" s="109"/>
      <c r="V581" s="151"/>
      <c r="W581" s="107"/>
      <c r="X581" s="108"/>
      <c r="Y581" s="110">
        <f t="shared" si="63"/>
        <v>0</v>
      </c>
      <c r="Z581" s="108"/>
      <c r="AA581" s="108"/>
      <c r="AB581" s="146"/>
      <c r="AC581" s="147" t="s">
        <v>406</v>
      </c>
      <c r="AD581" s="112">
        <v>0</v>
      </c>
      <c r="AE581" s="113">
        <v>0</v>
      </c>
      <c r="AF581" s="111">
        <f t="shared" si="61"/>
        <v>0</v>
      </c>
      <c r="AG581" s="113">
        <v>0</v>
      </c>
      <c r="AH581" s="113">
        <v>0</v>
      </c>
      <c r="AI581" s="115">
        <f t="shared" si="62"/>
        <v>0</v>
      </c>
      <c r="AJ581" s="108">
        <f t="shared" si="64"/>
        <v>0</v>
      </c>
      <c r="AK581" s="240">
        <f t="shared" si="65"/>
        <v>0</v>
      </c>
      <c r="AL581" s="212">
        <f t="shared" si="60"/>
        <v>0</v>
      </c>
      <c r="AM581" s="97"/>
      <c r="AN581" s="97"/>
      <c r="AO581" s="98"/>
      <c r="AP581" s="149" t="s">
        <v>408</v>
      </c>
      <c r="AQ581" s="150" t="s">
        <v>409</v>
      </c>
    </row>
    <row r="582" spans="1:43" ht="33" customHeight="1" x14ac:dyDescent="0.15">
      <c r="A582" s="158" t="s">
        <v>415</v>
      </c>
      <c r="B582" s="109" t="s">
        <v>541</v>
      </c>
      <c r="C582" s="109" t="s">
        <v>542</v>
      </c>
      <c r="D582" s="185" t="s">
        <v>483</v>
      </c>
      <c r="E582" s="109" t="s">
        <v>1614</v>
      </c>
      <c r="F582" s="109" t="s">
        <v>240</v>
      </c>
      <c r="G582" s="109"/>
      <c r="H582" s="109"/>
      <c r="I582" s="109"/>
      <c r="J582" s="109"/>
      <c r="K582" s="109"/>
      <c r="L582" s="109"/>
      <c r="M582" s="109" t="s">
        <v>402</v>
      </c>
      <c r="N582" s="109" t="s">
        <v>403</v>
      </c>
      <c r="O582" s="139" t="s">
        <v>404</v>
      </c>
      <c r="P582" s="109" t="s">
        <v>414</v>
      </c>
      <c r="Q582" s="153">
        <v>30</v>
      </c>
      <c r="R582" s="114"/>
      <c r="S582" s="109"/>
      <c r="T582" s="109"/>
      <c r="U582" s="109"/>
      <c r="V582" s="151"/>
      <c r="W582" s="107"/>
      <c r="X582" s="108"/>
      <c r="Y582" s="110">
        <f t="shared" si="63"/>
        <v>0</v>
      </c>
      <c r="Z582" s="108"/>
      <c r="AA582" s="108"/>
      <c r="AB582" s="146"/>
      <c r="AC582" s="147" t="s">
        <v>406</v>
      </c>
      <c r="AD582" s="112">
        <v>0</v>
      </c>
      <c r="AE582" s="113">
        <v>0</v>
      </c>
      <c r="AF582" s="111">
        <f t="shared" si="61"/>
        <v>0</v>
      </c>
      <c r="AG582" s="113">
        <v>0</v>
      </c>
      <c r="AH582" s="113">
        <v>0</v>
      </c>
      <c r="AI582" s="115">
        <f t="shared" si="62"/>
        <v>0</v>
      </c>
      <c r="AJ582" s="108">
        <f t="shared" si="64"/>
        <v>0</v>
      </c>
      <c r="AK582" s="240">
        <f t="shared" si="65"/>
        <v>0</v>
      </c>
      <c r="AL582" s="212">
        <f t="shared" si="60"/>
        <v>0</v>
      </c>
      <c r="AM582" s="97"/>
      <c r="AN582" s="97"/>
      <c r="AO582" s="98"/>
      <c r="AP582" s="149" t="s">
        <v>408</v>
      </c>
      <c r="AQ582" s="150" t="s">
        <v>409</v>
      </c>
    </row>
    <row r="583" spans="1:43" ht="33" customHeight="1" x14ac:dyDescent="0.15">
      <c r="A583" s="158" t="s">
        <v>415</v>
      </c>
      <c r="B583" s="109" t="s">
        <v>541</v>
      </c>
      <c r="C583" s="109" t="s">
        <v>542</v>
      </c>
      <c r="D583" s="185" t="s">
        <v>484</v>
      </c>
      <c r="E583" s="109" t="s">
        <v>1614</v>
      </c>
      <c r="F583" s="109" t="s">
        <v>240</v>
      </c>
      <c r="G583" s="109"/>
      <c r="H583" s="109"/>
      <c r="I583" s="109"/>
      <c r="J583" s="109"/>
      <c r="K583" s="109"/>
      <c r="L583" s="109"/>
      <c r="M583" s="109" t="s">
        <v>402</v>
      </c>
      <c r="N583" s="109" t="s">
        <v>403</v>
      </c>
      <c r="O583" s="139" t="s">
        <v>404</v>
      </c>
      <c r="P583" s="109" t="s">
        <v>414</v>
      </c>
      <c r="Q583" s="153">
        <v>30</v>
      </c>
      <c r="R583" s="114"/>
      <c r="S583" s="109"/>
      <c r="T583" s="109"/>
      <c r="U583" s="109"/>
      <c r="V583" s="151"/>
      <c r="W583" s="107"/>
      <c r="X583" s="108"/>
      <c r="Y583" s="110">
        <f t="shared" si="63"/>
        <v>0</v>
      </c>
      <c r="Z583" s="108"/>
      <c r="AA583" s="108"/>
      <c r="AB583" s="146"/>
      <c r="AC583" s="147" t="s">
        <v>406</v>
      </c>
      <c r="AD583" s="112">
        <v>0</v>
      </c>
      <c r="AE583" s="113">
        <v>0</v>
      </c>
      <c r="AF583" s="111">
        <f t="shared" si="61"/>
        <v>0</v>
      </c>
      <c r="AG583" s="113">
        <v>0</v>
      </c>
      <c r="AH583" s="113">
        <v>0</v>
      </c>
      <c r="AI583" s="115">
        <f t="shared" si="62"/>
        <v>0</v>
      </c>
      <c r="AJ583" s="108">
        <f t="shared" si="64"/>
        <v>0</v>
      </c>
      <c r="AK583" s="240">
        <f t="shared" si="65"/>
        <v>0</v>
      </c>
      <c r="AL583" s="212">
        <f t="shared" si="60"/>
        <v>0</v>
      </c>
      <c r="AM583" s="97"/>
      <c r="AN583" s="97"/>
      <c r="AO583" s="98"/>
      <c r="AP583" s="149" t="s">
        <v>408</v>
      </c>
      <c r="AQ583" s="150" t="s">
        <v>409</v>
      </c>
    </row>
    <row r="584" spans="1:43" ht="43.5" customHeight="1" x14ac:dyDescent="0.15">
      <c r="A584" s="158" t="s">
        <v>415</v>
      </c>
      <c r="B584" s="109" t="s">
        <v>541</v>
      </c>
      <c r="C584" s="109" t="s">
        <v>542</v>
      </c>
      <c r="D584" s="185" t="s">
        <v>485</v>
      </c>
      <c r="E584" s="109" t="s">
        <v>1614</v>
      </c>
      <c r="F584" s="109" t="s">
        <v>240</v>
      </c>
      <c r="G584" s="109"/>
      <c r="H584" s="109"/>
      <c r="I584" s="109"/>
      <c r="J584" s="109"/>
      <c r="K584" s="109"/>
      <c r="L584" s="109"/>
      <c r="M584" s="109" t="s">
        <v>402</v>
      </c>
      <c r="N584" s="109" t="s">
        <v>403</v>
      </c>
      <c r="O584" s="139" t="s">
        <v>404</v>
      </c>
      <c r="P584" s="109" t="s">
        <v>414</v>
      </c>
      <c r="Q584" s="153">
        <v>30</v>
      </c>
      <c r="R584" s="114"/>
      <c r="S584" s="109"/>
      <c r="T584" s="109"/>
      <c r="U584" s="109"/>
      <c r="V584" s="151"/>
      <c r="W584" s="107"/>
      <c r="X584" s="108"/>
      <c r="Y584" s="110">
        <f t="shared" si="63"/>
        <v>0</v>
      </c>
      <c r="Z584" s="108"/>
      <c r="AA584" s="108"/>
      <c r="AB584" s="146"/>
      <c r="AC584" s="147" t="s">
        <v>406</v>
      </c>
      <c r="AD584" s="112">
        <v>0</v>
      </c>
      <c r="AE584" s="113">
        <v>0</v>
      </c>
      <c r="AF584" s="111">
        <f t="shared" si="61"/>
        <v>0</v>
      </c>
      <c r="AG584" s="113">
        <v>0</v>
      </c>
      <c r="AH584" s="113">
        <v>0</v>
      </c>
      <c r="AI584" s="115">
        <f t="shared" si="62"/>
        <v>0</v>
      </c>
      <c r="AJ584" s="108">
        <f t="shared" si="64"/>
        <v>0</v>
      </c>
      <c r="AK584" s="240">
        <f t="shared" si="65"/>
        <v>0</v>
      </c>
      <c r="AL584" s="212">
        <f t="shared" si="60"/>
        <v>0</v>
      </c>
      <c r="AM584" s="97"/>
      <c r="AN584" s="97"/>
      <c r="AO584" s="98"/>
      <c r="AP584" s="149" t="s">
        <v>408</v>
      </c>
      <c r="AQ584" s="150" t="s">
        <v>409</v>
      </c>
    </row>
    <row r="585" spans="1:43" ht="33" customHeight="1" x14ac:dyDescent="0.15">
      <c r="A585" s="158" t="s">
        <v>415</v>
      </c>
      <c r="B585" s="109" t="s">
        <v>541</v>
      </c>
      <c r="C585" s="109" t="s">
        <v>542</v>
      </c>
      <c r="D585" s="185" t="s">
        <v>486</v>
      </c>
      <c r="E585" s="109" t="s">
        <v>1614</v>
      </c>
      <c r="F585" s="109" t="s">
        <v>240</v>
      </c>
      <c r="G585" s="109"/>
      <c r="H585" s="109"/>
      <c r="I585" s="109"/>
      <c r="J585" s="109"/>
      <c r="K585" s="109"/>
      <c r="L585" s="109"/>
      <c r="M585" s="109" t="s">
        <v>402</v>
      </c>
      <c r="N585" s="109" t="s">
        <v>403</v>
      </c>
      <c r="O585" s="139" t="s">
        <v>404</v>
      </c>
      <c r="P585" s="109" t="s">
        <v>414</v>
      </c>
      <c r="Q585" s="153">
        <v>30</v>
      </c>
      <c r="R585" s="114"/>
      <c r="S585" s="109"/>
      <c r="T585" s="109"/>
      <c r="U585" s="109"/>
      <c r="V585" s="151"/>
      <c r="W585" s="107"/>
      <c r="X585" s="108"/>
      <c r="Y585" s="110">
        <f t="shared" si="63"/>
        <v>0</v>
      </c>
      <c r="Z585" s="108"/>
      <c r="AA585" s="108"/>
      <c r="AB585" s="146"/>
      <c r="AC585" s="147" t="s">
        <v>406</v>
      </c>
      <c r="AD585" s="112">
        <v>0</v>
      </c>
      <c r="AE585" s="113">
        <v>0</v>
      </c>
      <c r="AF585" s="111">
        <f t="shared" si="61"/>
        <v>0</v>
      </c>
      <c r="AG585" s="113">
        <v>0</v>
      </c>
      <c r="AH585" s="113">
        <v>0</v>
      </c>
      <c r="AI585" s="115">
        <f t="shared" si="62"/>
        <v>0</v>
      </c>
      <c r="AJ585" s="108">
        <f t="shared" si="64"/>
        <v>0</v>
      </c>
      <c r="AK585" s="240">
        <f t="shared" si="65"/>
        <v>0</v>
      </c>
      <c r="AL585" s="212">
        <f t="shared" ref="AL585:AL595" si="66">AJ585+AK585</f>
        <v>0</v>
      </c>
      <c r="AM585" s="97"/>
      <c r="AN585" s="97"/>
      <c r="AO585" s="98"/>
      <c r="AP585" s="149" t="s">
        <v>408</v>
      </c>
      <c r="AQ585" s="150" t="s">
        <v>409</v>
      </c>
    </row>
    <row r="586" spans="1:43" ht="33" customHeight="1" x14ac:dyDescent="0.15">
      <c r="A586" s="158" t="s">
        <v>415</v>
      </c>
      <c r="B586" s="109" t="s">
        <v>541</v>
      </c>
      <c r="C586" s="109" t="s">
        <v>542</v>
      </c>
      <c r="D586" s="185" t="s">
        <v>487</v>
      </c>
      <c r="E586" s="109" t="s">
        <v>1614</v>
      </c>
      <c r="F586" s="109" t="s">
        <v>240</v>
      </c>
      <c r="G586" s="109"/>
      <c r="H586" s="109"/>
      <c r="I586" s="109"/>
      <c r="J586" s="109"/>
      <c r="K586" s="109"/>
      <c r="L586" s="109"/>
      <c r="M586" s="109" t="s">
        <v>402</v>
      </c>
      <c r="N586" s="109" t="s">
        <v>403</v>
      </c>
      <c r="O586" s="139" t="s">
        <v>404</v>
      </c>
      <c r="P586" s="109" t="s">
        <v>414</v>
      </c>
      <c r="Q586" s="153">
        <v>30</v>
      </c>
      <c r="R586" s="114"/>
      <c r="S586" s="109"/>
      <c r="T586" s="109"/>
      <c r="U586" s="109"/>
      <c r="V586" s="151"/>
      <c r="W586" s="107"/>
      <c r="X586" s="108"/>
      <c r="Y586" s="110">
        <f t="shared" si="63"/>
        <v>0</v>
      </c>
      <c r="Z586" s="108"/>
      <c r="AA586" s="108"/>
      <c r="AB586" s="146"/>
      <c r="AC586" s="147" t="s">
        <v>406</v>
      </c>
      <c r="AD586" s="112">
        <v>0</v>
      </c>
      <c r="AE586" s="113">
        <v>0</v>
      </c>
      <c r="AF586" s="111">
        <f t="shared" si="61"/>
        <v>0</v>
      </c>
      <c r="AG586" s="113">
        <v>0</v>
      </c>
      <c r="AH586" s="113">
        <v>0</v>
      </c>
      <c r="AI586" s="115">
        <f t="shared" si="62"/>
        <v>0</v>
      </c>
      <c r="AJ586" s="108">
        <f t="shared" si="64"/>
        <v>0</v>
      </c>
      <c r="AK586" s="240">
        <f t="shared" si="65"/>
        <v>0</v>
      </c>
      <c r="AL586" s="212">
        <f t="shared" si="66"/>
        <v>0</v>
      </c>
      <c r="AM586" s="97"/>
      <c r="AN586" s="97"/>
      <c r="AO586" s="98"/>
      <c r="AP586" s="149" t="s">
        <v>408</v>
      </c>
      <c r="AQ586" s="150" t="s">
        <v>409</v>
      </c>
    </row>
    <row r="587" spans="1:43" ht="33" customHeight="1" x14ac:dyDescent="0.15">
      <c r="A587" s="158" t="s">
        <v>415</v>
      </c>
      <c r="B587" s="109" t="s">
        <v>541</v>
      </c>
      <c r="C587" s="109" t="s">
        <v>542</v>
      </c>
      <c r="D587" s="185" t="s">
        <v>488</v>
      </c>
      <c r="E587" s="109" t="s">
        <v>1614</v>
      </c>
      <c r="F587" s="109" t="s">
        <v>240</v>
      </c>
      <c r="G587" s="109"/>
      <c r="H587" s="109"/>
      <c r="I587" s="109"/>
      <c r="J587" s="109"/>
      <c r="K587" s="109"/>
      <c r="L587" s="109"/>
      <c r="M587" s="109" t="s">
        <v>402</v>
      </c>
      <c r="N587" s="109" t="s">
        <v>403</v>
      </c>
      <c r="O587" s="139" t="s">
        <v>404</v>
      </c>
      <c r="P587" s="109" t="s">
        <v>414</v>
      </c>
      <c r="Q587" s="153">
        <v>30</v>
      </c>
      <c r="R587" s="114"/>
      <c r="S587" s="109"/>
      <c r="T587" s="109"/>
      <c r="U587" s="109"/>
      <c r="V587" s="151"/>
      <c r="W587" s="107"/>
      <c r="X587" s="108"/>
      <c r="Y587" s="110">
        <f t="shared" si="63"/>
        <v>0</v>
      </c>
      <c r="Z587" s="108"/>
      <c r="AA587" s="108"/>
      <c r="AB587" s="146"/>
      <c r="AC587" s="147" t="s">
        <v>406</v>
      </c>
      <c r="AD587" s="112">
        <v>0</v>
      </c>
      <c r="AE587" s="113">
        <v>0</v>
      </c>
      <c r="AF587" s="111">
        <f t="shared" si="61"/>
        <v>0</v>
      </c>
      <c r="AG587" s="113">
        <v>0</v>
      </c>
      <c r="AH587" s="113">
        <v>0</v>
      </c>
      <c r="AI587" s="115">
        <f t="shared" si="62"/>
        <v>0</v>
      </c>
      <c r="AJ587" s="108">
        <f t="shared" si="64"/>
        <v>0</v>
      </c>
      <c r="AK587" s="240">
        <f t="shared" si="65"/>
        <v>0</v>
      </c>
      <c r="AL587" s="212">
        <f t="shared" si="66"/>
        <v>0</v>
      </c>
      <c r="AM587" s="97"/>
      <c r="AN587" s="97"/>
      <c r="AO587" s="98"/>
      <c r="AP587" s="149" t="s">
        <v>408</v>
      </c>
      <c r="AQ587" s="150" t="s">
        <v>409</v>
      </c>
    </row>
    <row r="588" spans="1:43" ht="33" customHeight="1" x14ac:dyDescent="0.15">
      <c r="A588" s="158" t="s">
        <v>415</v>
      </c>
      <c r="B588" s="109" t="s">
        <v>541</v>
      </c>
      <c r="C588" s="109" t="s">
        <v>542</v>
      </c>
      <c r="D588" s="185" t="s">
        <v>489</v>
      </c>
      <c r="E588" s="109" t="s">
        <v>1614</v>
      </c>
      <c r="F588" s="109" t="s">
        <v>240</v>
      </c>
      <c r="G588" s="109"/>
      <c r="H588" s="109"/>
      <c r="I588" s="109"/>
      <c r="J588" s="109"/>
      <c r="K588" s="109"/>
      <c r="L588" s="109"/>
      <c r="M588" s="109" t="s">
        <v>402</v>
      </c>
      <c r="N588" s="109" t="s">
        <v>403</v>
      </c>
      <c r="O588" s="139" t="s">
        <v>404</v>
      </c>
      <c r="P588" s="109" t="s">
        <v>414</v>
      </c>
      <c r="Q588" s="153">
        <v>30</v>
      </c>
      <c r="R588" s="114"/>
      <c r="S588" s="109"/>
      <c r="T588" s="109"/>
      <c r="U588" s="109"/>
      <c r="V588" s="151"/>
      <c r="W588" s="107"/>
      <c r="X588" s="108"/>
      <c r="Y588" s="110">
        <f t="shared" si="63"/>
        <v>0</v>
      </c>
      <c r="Z588" s="108"/>
      <c r="AA588" s="108"/>
      <c r="AB588" s="146"/>
      <c r="AC588" s="147" t="s">
        <v>406</v>
      </c>
      <c r="AD588" s="112">
        <v>0</v>
      </c>
      <c r="AE588" s="113">
        <v>0</v>
      </c>
      <c r="AF588" s="111">
        <f t="shared" si="61"/>
        <v>0</v>
      </c>
      <c r="AG588" s="113">
        <v>0</v>
      </c>
      <c r="AH588" s="113">
        <v>0</v>
      </c>
      <c r="AI588" s="115">
        <f t="shared" si="62"/>
        <v>0</v>
      </c>
      <c r="AJ588" s="108">
        <f t="shared" si="64"/>
        <v>0</v>
      </c>
      <c r="AK588" s="240">
        <f t="shared" si="65"/>
        <v>0</v>
      </c>
      <c r="AL588" s="212">
        <f t="shared" si="66"/>
        <v>0</v>
      </c>
      <c r="AM588" s="97"/>
      <c r="AN588" s="97"/>
      <c r="AO588" s="98"/>
      <c r="AP588" s="149" t="s">
        <v>408</v>
      </c>
      <c r="AQ588" s="150" t="s">
        <v>409</v>
      </c>
    </row>
    <row r="589" spans="1:43" ht="33" customHeight="1" x14ac:dyDescent="0.15">
      <c r="A589" s="158" t="s">
        <v>415</v>
      </c>
      <c r="B589" s="109" t="s">
        <v>541</v>
      </c>
      <c r="C589" s="109" t="s">
        <v>542</v>
      </c>
      <c r="D589" s="185" t="s">
        <v>490</v>
      </c>
      <c r="E589" s="109" t="s">
        <v>1614</v>
      </c>
      <c r="F589" s="109" t="s">
        <v>240</v>
      </c>
      <c r="G589" s="109"/>
      <c r="H589" s="109"/>
      <c r="I589" s="109"/>
      <c r="J589" s="109"/>
      <c r="K589" s="109"/>
      <c r="L589" s="109"/>
      <c r="M589" s="109" t="s">
        <v>402</v>
      </c>
      <c r="N589" s="109" t="s">
        <v>403</v>
      </c>
      <c r="O589" s="139" t="s">
        <v>404</v>
      </c>
      <c r="P589" s="109" t="s">
        <v>414</v>
      </c>
      <c r="Q589" s="153">
        <v>30</v>
      </c>
      <c r="R589" s="114"/>
      <c r="S589" s="109"/>
      <c r="T589" s="109"/>
      <c r="U589" s="109"/>
      <c r="V589" s="151"/>
      <c r="W589" s="107"/>
      <c r="X589" s="108"/>
      <c r="Y589" s="110">
        <f t="shared" si="63"/>
        <v>0</v>
      </c>
      <c r="Z589" s="108"/>
      <c r="AA589" s="108"/>
      <c r="AB589" s="146"/>
      <c r="AC589" s="147" t="s">
        <v>406</v>
      </c>
      <c r="AD589" s="112">
        <v>0</v>
      </c>
      <c r="AE589" s="113">
        <v>0</v>
      </c>
      <c r="AF589" s="111">
        <f t="shared" si="61"/>
        <v>0</v>
      </c>
      <c r="AG589" s="113">
        <v>0</v>
      </c>
      <c r="AH589" s="113">
        <v>0</v>
      </c>
      <c r="AI589" s="115">
        <f t="shared" si="62"/>
        <v>0</v>
      </c>
      <c r="AJ589" s="108">
        <f t="shared" si="64"/>
        <v>0</v>
      </c>
      <c r="AK589" s="240">
        <f t="shared" si="65"/>
        <v>0</v>
      </c>
      <c r="AL589" s="212">
        <f t="shared" si="66"/>
        <v>0</v>
      </c>
      <c r="AM589" s="97"/>
      <c r="AN589" s="97"/>
      <c r="AO589" s="98"/>
      <c r="AP589" s="149" t="s">
        <v>408</v>
      </c>
      <c r="AQ589" s="150" t="s">
        <v>409</v>
      </c>
    </row>
    <row r="590" spans="1:43" ht="30.75" customHeight="1" x14ac:dyDescent="0.15">
      <c r="A590" s="158" t="s">
        <v>503</v>
      </c>
      <c r="B590" s="109" t="s">
        <v>541</v>
      </c>
      <c r="C590" s="109" t="s">
        <v>546</v>
      </c>
      <c r="D590" s="185" t="s">
        <v>531</v>
      </c>
      <c r="E590" s="109" t="s">
        <v>1616</v>
      </c>
      <c r="F590" s="109"/>
      <c r="G590" s="109" t="s">
        <v>249</v>
      </c>
      <c r="H590" s="109"/>
      <c r="I590" s="109"/>
      <c r="J590" s="109"/>
      <c r="K590" s="109"/>
      <c r="L590" s="109"/>
      <c r="M590" s="109" t="s">
        <v>506</v>
      </c>
      <c r="N590" s="109" t="s">
        <v>494</v>
      </c>
      <c r="O590" s="139" t="s">
        <v>404</v>
      </c>
      <c r="P590" s="109" t="s">
        <v>495</v>
      </c>
      <c r="Q590" s="153">
        <v>3</v>
      </c>
      <c r="R590" s="114" t="s">
        <v>507</v>
      </c>
      <c r="S590" s="109" t="s">
        <v>497</v>
      </c>
      <c r="T590" s="109" t="s">
        <v>508</v>
      </c>
      <c r="U590" s="109" t="s">
        <v>509</v>
      </c>
      <c r="V590" s="151" t="s">
        <v>510</v>
      </c>
      <c r="W590" s="107">
        <v>689</v>
      </c>
      <c r="X590" s="108">
        <v>34</v>
      </c>
      <c r="Y590" s="110">
        <f t="shared" si="63"/>
        <v>723</v>
      </c>
      <c r="Z590" s="108" t="s">
        <v>515</v>
      </c>
      <c r="AA590" s="108">
        <v>1</v>
      </c>
      <c r="AB590" s="146">
        <v>50</v>
      </c>
      <c r="AC590" s="147"/>
      <c r="AD590" s="112">
        <v>0</v>
      </c>
      <c r="AE590" s="113">
        <v>0</v>
      </c>
      <c r="AF590" s="111">
        <f t="shared" si="61"/>
        <v>0</v>
      </c>
      <c r="AG590" s="113">
        <v>0</v>
      </c>
      <c r="AH590" s="113">
        <v>0</v>
      </c>
      <c r="AI590" s="115">
        <f t="shared" si="62"/>
        <v>0</v>
      </c>
      <c r="AJ590" s="108">
        <f t="shared" si="64"/>
        <v>0</v>
      </c>
      <c r="AK590" s="108">
        <f t="shared" si="64"/>
        <v>0</v>
      </c>
      <c r="AL590" s="212">
        <f t="shared" si="66"/>
        <v>0</v>
      </c>
      <c r="AM590" s="97"/>
      <c r="AN590" s="97"/>
      <c r="AO590" s="98"/>
      <c r="AP590" s="149" t="s">
        <v>511</v>
      </c>
      <c r="AQ590" s="150" t="s">
        <v>512</v>
      </c>
    </row>
    <row r="591" spans="1:43" ht="30.75" customHeight="1" x14ac:dyDescent="0.15">
      <c r="A591" s="158" t="s">
        <v>547</v>
      </c>
      <c r="B591" s="109" t="s">
        <v>541</v>
      </c>
      <c r="C591" s="109" t="s">
        <v>548</v>
      </c>
      <c r="D591" s="185" t="s">
        <v>549</v>
      </c>
      <c r="E591" s="109" t="s">
        <v>1619</v>
      </c>
      <c r="F591" s="109"/>
      <c r="G591" s="109" t="s">
        <v>249</v>
      </c>
      <c r="H591" s="109"/>
      <c r="I591" s="109"/>
      <c r="J591" s="109"/>
      <c r="K591" s="109" t="s">
        <v>314</v>
      </c>
      <c r="L591" s="109"/>
      <c r="M591" s="109" t="s">
        <v>506</v>
      </c>
      <c r="N591" s="109" t="s">
        <v>494</v>
      </c>
      <c r="O591" s="139" t="s">
        <v>404</v>
      </c>
      <c r="P591" s="109" t="s">
        <v>550</v>
      </c>
      <c r="Q591" s="153">
        <v>4</v>
      </c>
      <c r="R591" s="114" t="s">
        <v>551</v>
      </c>
      <c r="S591" s="109" t="s">
        <v>497</v>
      </c>
      <c r="T591" s="109" t="s">
        <v>508</v>
      </c>
      <c r="U591" s="109" t="s">
        <v>509</v>
      </c>
      <c r="V591" s="151" t="s">
        <v>552</v>
      </c>
      <c r="W591" s="107">
        <v>3005</v>
      </c>
      <c r="X591" s="108">
        <v>228</v>
      </c>
      <c r="Y591" s="110">
        <f t="shared" si="63"/>
        <v>3233</v>
      </c>
      <c r="Z591" s="108" t="s">
        <v>515</v>
      </c>
      <c r="AA591" s="108">
        <v>1</v>
      </c>
      <c r="AB591" s="146">
        <v>350</v>
      </c>
      <c r="AC591" s="147"/>
      <c r="AD591" s="112">
        <v>0</v>
      </c>
      <c r="AE591" s="113">
        <v>0</v>
      </c>
      <c r="AF591" s="111">
        <f t="shared" si="61"/>
        <v>0</v>
      </c>
      <c r="AG591" s="113">
        <v>0</v>
      </c>
      <c r="AH591" s="113">
        <v>0</v>
      </c>
      <c r="AI591" s="115">
        <f t="shared" si="62"/>
        <v>0</v>
      </c>
      <c r="AJ591" s="108">
        <f t="shared" si="64"/>
        <v>0</v>
      </c>
      <c r="AK591" s="108">
        <f t="shared" si="64"/>
        <v>0</v>
      </c>
      <c r="AL591" s="212">
        <f t="shared" si="66"/>
        <v>0</v>
      </c>
      <c r="AM591" s="97"/>
      <c r="AN591" s="97"/>
      <c r="AO591" s="98"/>
      <c r="AP591" s="149" t="s">
        <v>511</v>
      </c>
      <c r="AQ591" s="150" t="s">
        <v>512</v>
      </c>
    </row>
    <row r="592" spans="1:43" ht="30.75" customHeight="1" x14ac:dyDescent="0.15">
      <c r="A592" s="158" t="s">
        <v>547</v>
      </c>
      <c r="B592" s="109" t="s">
        <v>541</v>
      </c>
      <c r="C592" s="109" t="s">
        <v>553</v>
      </c>
      <c r="D592" s="185" t="s">
        <v>554</v>
      </c>
      <c r="E592" s="109" t="s">
        <v>1620</v>
      </c>
      <c r="F592" s="109"/>
      <c r="G592" s="109"/>
      <c r="H592" s="109"/>
      <c r="I592" s="109"/>
      <c r="J592" s="236" t="s">
        <v>299</v>
      </c>
      <c r="K592" s="109" t="s">
        <v>314</v>
      </c>
      <c r="L592" s="109"/>
      <c r="M592" s="109" t="s">
        <v>402</v>
      </c>
      <c r="N592" s="109" t="s">
        <v>494</v>
      </c>
      <c r="O592" s="139" t="s">
        <v>555</v>
      </c>
      <c r="P592" s="109" t="s">
        <v>550</v>
      </c>
      <c r="Q592" s="153">
        <v>1</v>
      </c>
      <c r="R592" s="114" t="s">
        <v>551</v>
      </c>
      <c r="S592" s="109" t="s">
        <v>497</v>
      </c>
      <c r="T592" s="109" t="s">
        <v>508</v>
      </c>
      <c r="U592" s="109" t="s">
        <v>509</v>
      </c>
      <c r="V592" s="151" t="s">
        <v>552</v>
      </c>
      <c r="W592" s="107">
        <v>0</v>
      </c>
      <c r="X592" s="108">
        <v>100</v>
      </c>
      <c r="Y592" s="110">
        <f t="shared" si="63"/>
        <v>100</v>
      </c>
      <c r="Z592" s="108" t="s">
        <v>407</v>
      </c>
      <c r="AA592" s="108">
        <v>0</v>
      </c>
      <c r="AB592" s="146">
        <v>0</v>
      </c>
      <c r="AC592" s="147"/>
      <c r="AD592" s="112">
        <v>0</v>
      </c>
      <c r="AE592" s="113">
        <v>0</v>
      </c>
      <c r="AF592" s="111">
        <f t="shared" si="61"/>
        <v>0</v>
      </c>
      <c r="AG592" s="113">
        <v>0</v>
      </c>
      <c r="AH592" s="113">
        <v>0</v>
      </c>
      <c r="AI592" s="115">
        <f t="shared" si="62"/>
        <v>0</v>
      </c>
      <c r="AJ592" s="108">
        <f t="shared" si="64"/>
        <v>0</v>
      </c>
      <c r="AK592" s="108">
        <f t="shared" si="64"/>
        <v>0</v>
      </c>
      <c r="AL592" s="212">
        <f t="shared" si="66"/>
        <v>0</v>
      </c>
      <c r="AM592" s="97"/>
      <c r="AN592" s="97"/>
      <c r="AO592" s="98"/>
      <c r="AP592" s="149" t="s">
        <v>511</v>
      </c>
      <c r="AQ592" s="150" t="s">
        <v>512</v>
      </c>
    </row>
    <row r="593" spans="1:43" ht="30.75" customHeight="1" x14ac:dyDescent="0.15">
      <c r="A593" s="158" t="s">
        <v>491</v>
      </c>
      <c r="B593" s="109" t="s">
        <v>541</v>
      </c>
      <c r="C593" s="109" t="s">
        <v>556</v>
      </c>
      <c r="D593" s="185" t="s">
        <v>557</v>
      </c>
      <c r="E593" s="109" t="s">
        <v>1617</v>
      </c>
      <c r="F593" s="109"/>
      <c r="G593" s="109" t="s">
        <v>249</v>
      </c>
      <c r="H593" s="109"/>
      <c r="I593" s="109" t="s">
        <v>274</v>
      </c>
      <c r="J593" s="109"/>
      <c r="K593" s="109"/>
      <c r="L593" s="109" t="s">
        <v>318</v>
      </c>
      <c r="M593" s="109" t="s">
        <v>506</v>
      </c>
      <c r="N593" s="109" t="s">
        <v>494</v>
      </c>
      <c r="O593" s="139" t="s">
        <v>404</v>
      </c>
      <c r="P593" s="109" t="s">
        <v>495</v>
      </c>
      <c r="Q593" s="153">
        <v>1</v>
      </c>
      <c r="R593" s="114" t="s">
        <v>534</v>
      </c>
      <c r="S593" s="109" t="s">
        <v>497</v>
      </c>
      <c r="T593" s="109" t="s">
        <v>535</v>
      </c>
      <c r="U593" s="109" t="s">
        <v>536</v>
      </c>
      <c r="V593" s="151" t="s">
        <v>536</v>
      </c>
      <c r="W593" s="107">
        <v>614</v>
      </c>
      <c r="X593" s="108">
        <v>0</v>
      </c>
      <c r="Y593" s="110">
        <f t="shared" si="63"/>
        <v>614</v>
      </c>
      <c r="Z593" s="108" t="s">
        <v>407</v>
      </c>
      <c r="AA593" s="108">
        <v>0</v>
      </c>
      <c r="AB593" s="146">
        <v>0</v>
      </c>
      <c r="AC593" s="147"/>
      <c r="AD593" s="112">
        <v>0</v>
      </c>
      <c r="AE593" s="113">
        <v>0</v>
      </c>
      <c r="AF593" s="111">
        <f t="shared" si="61"/>
        <v>0</v>
      </c>
      <c r="AG593" s="113">
        <v>0</v>
      </c>
      <c r="AH593" s="113">
        <v>0</v>
      </c>
      <c r="AI593" s="115">
        <f t="shared" si="62"/>
        <v>0</v>
      </c>
      <c r="AJ593" s="108">
        <f t="shared" si="64"/>
        <v>0</v>
      </c>
      <c r="AK593" s="108">
        <f t="shared" si="64"/>
        <v>0</v>
      </c>
      <c r="AL593" s="212">
        <f t="shared" si="66"/>
        <v>0</v>
      </c>
      <c r="AM593" s="97"/>
      <c r="AN593" s="97"/>
      <c r="AO593" s="98"/>
      <c r="AP593" s="149" t="s">
        <v>511</v>
      </c>
      <c r="AQ593" s="150" t="s">
        <v>512</v>
      </c>
    </row>
    <row r="594" spans="1:43" ht="46.5" customHeight="1" x14ac:dyDescent="0.15">
      <c r="A594" s="158" t="s">
        <v>558</v>
      </c>
      <c r="B594" s="109" t="s">
        <v>541</v>
      </c>
      <c r="C594" s="109" t="s">
        <v>559</v>
      </c>
      <c r="D594" s="185" t="s">
        <v>560</v>
      </c>
      <c r="E594" s="109" t="s">
        <v>1621</v>
      </c>
      <c r="F594" s="109"/>
      <c r="G594" s="109" t="s">
        <v>249</v>
      </c>
      <c r="H594" s="109"/>
      <c r="I594" s="109" t="s">
        <v>274</v>
      </c>
      <c r="J594" s="109"/>
      <c r="K594" s="109"/>
      <c r="L594" s="109"/>
      <c r="M594" s="109" t="s">
        <v>506</v>
      </c>
      <c r="N594" s="109" t="s">
        <v>494</v>
      </c>
      <c r="O594" s="139" t="s">
        <v>404</v>
      </c>
      <c r="P594" s="109" t="s">
        <v>495</v>
      </c>
      <c r="Q594" s="153">
        <v>1</v>
      </c>
      <c r="R594" s="114" t="s">
        <v>561</v>
      </c>
      <c r="S594" s="109" t="s">
        <v>562</v>
      </c>
      <c r="T594" s="109"/>
      <c r="U594" s="109"/>
      <c r="V594" s="151"/>
      <c r="W594" s="107">
        <v>0</v>
      </c>
      <c r="X594" s="108">
        <v>350</v>
      </c>
      <c r="Y594" s="110">
        <f t="shared" si="63"/>
        <v>350</v>
      </c>
      <c r="Z594" s="108" t="s">
        <v>407</v>
      </c>
      <c r="AA594" s="108">
        <v>0</v>
      </c>
      <c r="AB594" s="146">
        <v>0</v>
      </c>
      <c r="AC594" s="147"/>
      <c r="AD594" s="112">
        <v>0</v>
      </c>
      <c r="AE594" s="113">
        <v>0</v>
      </c>
      <c r="AF594" s="111">
        <f t="shared" si="61"/>
        <v>0</v>
      </c>
      <c r="AG594" s="113">
        <v>0</v>
      </c>
      <c r="AH594" s="113">
        <v>0</v>
      </c>
      <c r="AI594" s="115">
        <f t="shared" si="62"/>
        <v>0</v>
      </c>
      <c r="AJ594" s="108">
        <f t="shared" si="64"/>
        <v>0</v>
      </c>
      <c r="AK594" s="108">
        <f t="shared" si="64"/>
        <v>0</v>
      </c>
      <c r="AL594" s="212">
        <f t="shared" si="66"/>
        <v>0</v>
      </c>
      <c r="AM594" s="97"/>
      <c r="AN594" s="97"/>
      <c r="AO594" s="98"/>
      <c r="AP594" s="149" t="s">
        <v>563</v>
      </c>
      <c r="AQ594" s="150" t="s">
        <v>502</v>
      </c>
    </row>
    <row r="595" spans="1:43" ht="41.25" customHeight="1" x14ac:dyDescent="0.15">
      <c r="A595" s="158" t="s">
        <v>558</v>
      </c>
      <c r="B595" s="109" t="s">
        <v>541</v>
      </c>
      <c r="C595" s="109" t="s">
        <v>564</v>
      </c>
      <c r="D595" s="185" t="s">
        <v>565</v>
      </c>
      <c r="E595" s="109" t="s">
        <v>1622</v>
      </c>
      <c r="F595" s="109" t="s">
        <v>240</v>
      </c>
      <c r="G595" s="109"/>
      <c r="H595" s="109"/>
      <c r="I595" s="109" t="s">
        <v>274</v>
      </c>
      <c r="J595" s="109"/>
      <c r="K595" s="109"/>
      <c r="L595" s="109"/>
      <c r="M595" s="109" t="s">
        <v>402</v>
      </c>
      <c r="N595" s="109" t="s">
        <v>494</v>
      </c>
      <c r="O595" s="139" t="s">
        <v>404</v>
      </c>
      <c r="P595" s="109" t="s">
        <v>495</v>
      </c>
      <c r="Q595" s="153">
        <v>1</v>
      </c>
      <c r="R595" s="114" t="s">
        <v>561</v>
      </c>
      <c r="S595" s="109" t="s">
        <v>562</v>
      </c>
      <c r="T595" s="94"/>
      <c r="U595" s="94"/>
      <c r="V595" s="96"/>
      <c r="W595" s="107">
        <v>0</v>
      </c>
      <c r="X595" s="108">
        <v>700</v>
      </c>
      <c r="Y595" s="110">
        <f t="shared" si="63"/>
        <v>700</v>
      </c>
      <c r="Z595" s="108" t="s">
        <v>407</v>
      </c>
      <c r="AA595" s="108">
        <v>0</v>
      </c>
      <c r="AB595" s="146">
        <v>0</v>
      </c>
      <c r="AC595" s="147"/>
      <c r="AD595" s="112">
        <v>0</v>
      </c>
      <c r="AE595" s="113">
        <v>0</v>
      </c>
      <c r="AF595" s="111">
        <f t="shared" si="61"/>
        <v>0</v>
      </c>
      <c r="AG595" s="113">
        <v>0</v>
      </c>
      <c r="AH595" s="113">
        <v>0</v>
      </c>
      <c r="AI595" s="115">
        <f t="shared" si="62"/>
        <v>0</v>
      </c>
      <c r="AJ595" s="108">
        <f t="shared" si="64"/>
        <v>0</v>
      </c>
      <c r="AK595" s="240">
        <f>AE595+AH595</f>
        <v>0</v>
      </c>
      <c r="AL595" s="212">
        <f t="shared" si="66"/>
        <v>0</v>
      </c>
      <c r="AM595" s="97"/>
      <c r="AN595" s="97"/>
      <c r="AO595" s="98"/>
      <c r="AP595" s="149" t="s">
        <v>563</v>
      </c>
      <c r="AQ595" s="150" t="s">
        <v>502</v>
      </c>
    </row>
    <row r="596" spans="1:43" x14ac:dyDescent="0.15">
      <c r="V596" s="106"/>
      <c r="W596" s="257">
        <f>SUM(W8:W595)</f>
        <v>69322</v>
      </c>
      <c r="X596" s="257">
        <f t="shared" ref="X596:AO596" si="67">SUM(X8:X595)</f>
        <v>534524</v>
      </c>
      <c r="Y596" s="258">
        <f t="shared" si="67"/>
        <v>603846</v>
      </c>
      <c r="Z596" s="257">
        <f t="shared" si="67"/>
        <v>0</v>
      </c>
      <c r="AA596" s="257">
        <f t="shared" si="67"/>
        <v>43</v>
      </c>
      <c r="AB596" s="257">
        <f t="shared" si="67"/>
        <v>3310</v>
      </c>
      <c r="AC596" s="257">
        <f t="shared" si="67"/>
        <v>0</v>
      </c>
      <c r="AD596" s="257">
        <f t="shared" si="67"/>
        <v>0</v>
      </c>
      <c r="AE596" s="257">
        <f t="shared" si="67"/>
        <v>30</v>
      </c>
      <c r="AF596" s="258">
        <f t="shared" si="67"/>
        <v>30</v>
      </c>
      <c r="AG596" s="257">
        <f t="shared" si="67"/>
        <v>0</v>
      </c>
      <c r="AH596" s="257">
        <f t="shared" si="67"/>
        <v>6952</v>
      </c>
      <c r="AI596" s="258">
        <f t="shared" si="67"/>
        <v>6952</v>
      </c>
      <c r="AJ596" s="257">
        <f t="shared" si="67"/>
        <v>0</v>
      </c>
      <c r="AK596" s="257">
        <f t="shared" si="67"/>
        <v>6982</v>
      </c>
      <c r="AL596" s="257">
        <f t="shared" si="67"/>
        <v>6982</v>
      </c>
      <c r="AM596" s="257">
        <f t="shared" si="67"/>
        <v>0</v>
      </c>
      <c r="AN596" s="257">
        <f t="shared" si="67"/>
        <v>0</v>
      </c>
      <c r="AO596" s="257">
        <f t="shared" si="67"/>
        <v>0</v>
      </c>
    </row>
    <row r="597" spans="1:43" x14ac:dyDescent="0.15">
      <c r="V597" s="106"/>
    </row>
    <row r="598" spans="1:43" x14ac:dyDescent="0.15">
      <c r="V598" s="106"/>
    </row>
    <row r="599" spans="1:43" x14ac:dyDescent="0.15">
      <c r="V599" s="106"/>
      <c r="Y599" s="257">
        <f>+Y596+AF596+AI596</f>
        <v>610828</v>
      </c>
    </row>
    <row r="600" spans="1:43" x14ac:dyDescent="0.15">
      <c r="V600" s="106"/>
    </row>
    <row r="601" spans="1:43" x14ac:dyDescent="0.15">
      <c r="V601" s="106"/>
    </row>
    <row r="602" spans="1:43" x14ac:dyDescent="0.15">
      <c r="V602" s="106"/>
    </row>
    <row r="603" spans="1:43" x14ac:dyDescent="0.15">
      <c r="V603" s="106"/>
    </row>
    <row r="604" spans="1:43" x14ac:dyDescent="0.15">
      <c r="V604" s="106"/>
    </row>
    <row r="605" spans="1:43" x14ac:dyDescent="0.15">
      <c r="V605" s="106"/>
    </row>
    <row r="606" spans="1:43" x14ac:dyDescent="0.15">
      <c r="V606" s="106"/>
    </row>
    <row r="607" spans="1:43" x14ac:dyDescent="0.15">
      <c r="V607" s="106"/>
    </row>
    <row r="608" spans="1:43" x14ac:dyDescent="0.15">
      <c r="V608" s="106"/>
    </row>
    <row r="609" spans="22:22" x14ac:dyDescent="0.15">
      <c r="V609" s="106"/>
    </row>
    <row r="610" spans="22:22" x14ac:dyDescent="0.15">
      <c r="V610" s="106"/>
    </row>
    <row r="611" spans="22:22" x14ac:dyDescent="0.15">
      <c r="V611" s="106"/>
    </row>
    <row r="612" spans="22:22" x14ac:dyDescent="0.15">
      <c r="V612" s="106"/>
    </row>
    <row r="613" spans="22:22" x14ac:dyDescent="0.15">
      <c r="V613" s="106"/>
    </row>
    <row r="614" spans="22:22" x14ac:dyDescent="0.15">
      <c r="V614" s="106"/>
    </row>
    <row r="615" spans="22:22" x14ac:dyDescent="0.15">
      <c r="V615" s="106"/>
    </row>
    <row r="616" spans="22:22" x14ac:dyDescent="0.15">
      <c r="V616" s="106"/>
    </row>
    <row r="617" spans="22:22" x14ac:dyDescent="0.15">
      <c r="V617" s="106"/>
    </row>
    <row r="618" spans="22:22" x14ac:dyDescent="0.15">
      <c r="V618" s="106"/>
    </row>
    <row r="619" spans="22:22" x14ac:dyDescent="0.15">
      <c r="V619" s="106"/>
    </row>
    <row r="620" spans="22:22" x14ac:dyDescent="0.15">
      <c r="V620" s="106"/>
    </row>
    <row r="621" spans="22:22" x14ac:dyDescent="0.15">
      <c r="V621" s="106"/>
    </row>
    <row r="622" spans="22:22" x14ac:dyDescent="0.15">
      <c r="V622" s="106"/>
    </row>
    <row r="623" spans="22:22" x14ac:dyDescent="0.15">
      <c r="V623" s="106"/>
    </row>
    <row r="624" spans="22:22" x14ac:dyDescent="0.15">
      <c r="V624" s="106"/>
    </row>
    <row r="625" spans="22:22" x14ac:dyDescent="0.15">
      <c r="V625" s="106"/>
    </row>
    <row r="626" spans="22:22" x14ac:dyDescent="0.15">
      <c r="V626" s="106"/>
    </row>
    <row r="627" spans="22:22" x14ac:dyDescent="0.15">
      <c r="V627" s="106"/>
    </row>
    <row r="628" spans="22:22" x14ac:dyDescent="0.15">
      <c r="V628" s="106"/>
    </row>
    <row r="629" spans="22:22" x14ac:dyDescent="0.15">
      <c r="V629" s="106"/>
    </row>
    <row r="630" spans="22:22" x14ac:dyDescent="0.15">
      <c r="V630" s="106"/>
    </row>
    <row r="631" spans="22:22" x14ac:dyDescent="0.15">
      <c r="V631" s="106"/>
    </row>
    <row r="632" spans="22:22" x14ac:dyDescent="0.15">
      <c r="V632" s="106"/>
    </row>
    <row r="633" spans="22:22" x14ac:dyDescent="0.15">
      <c r="V633" s="106"/>
    </row>
    <row r="634" spans="22:22" x14ac:dyDescent="0.15">
      <c r="V634" s="106"/>
    </row>
    <row r="635" spans="22:22" x14ac:dyDescent="0.15">
      <c r="V635" s="106"/>
    </row>
    <row r="636" spans="22:22" x14ac:dyDescent="0.15">
      <c r="V636" s="106"/>
    </row>
    <row r="637" spans="22:22" x14ac:dyDescent="0.15">
      <c r="V637" s="106"/>
    </row>
    <row r="638" spans="22:22" x14ac:dyDescent="0.15">
      <c r="V638" s="106"/>
    </row>
    <row r="639" spans="22:22" x14ac:dyDescent="0.15">
      <c r="V639" s="106"/>
    </row>
    <row r="640" spans="22:22" x14ac:dyDescent="0.15">
      <c r="V640" s="106"/>
    </row>
    <row r="641" spans="22:22" x14ac:dyDescent="0.15">
      <c r="V641" s="106"/>
    </row>
    <row r="642" spans="22:22" x14ac:dyDescent="0.15">
      <c r="V642" s="106"/>
    </row>
    <row r="643" spans="22:22" x14ac:dyDescent="0.15">
      <c r="V643" s="106"/>
    </row>
    <row r="644" spans="22:22" x14ac:dyDescent="0.15">
      <c r="V644" s="106"/>
    </row>
    <row r="645" spans="22:22" x14ac:dyDescent="0.15">
      <c r="V645" s="106"/>
    </row>
    <row r="646" spans="22:22" x14ac:dyDescent="0.15">
      <c r="V646" s="106"/>
    </row>
    <row r="647" spans="22:22" x14ac:dyDescent="0.15">
      <c r="V647" s="106"/>
    </row>
    <row r="648" spans="22:22" x14ac:dyDescent="0.15">
      <c r="V648" s="106"/>
    </row>
    <row r="649" spans="22:22" x14ac:dyDescent="0.15">
      <c r="V649" s="106"/>
    </row>
    <row r="650" spans="22:22" x14ac:dyDescent="0.15">
      <c r="V650" s="106"/>
    </row>
    <row r="651" spans="22:22" x14ac:dyDescent="0.15">
      <c r="V651" s="106"/>
    </row>
    <row r="652" spans="22:22" x14ac:dyDescent="0.15">
      <c r="V652" s="106"/>
    </row>
    <row r="653" spans="22:22" x14ac:dyDescent="0.15">
      <c r="V653" s="106"/>
    </row>
    <row r="654" spans="22:22" x14ac:dyDescent="0.15">
      <c r="V654" s="106"/>
    </row>
    <row r="655" spans="22:22" x14ac:dyDescent="0.15">
      <c r="V655" s="106"/>
    </row>
    <row r="656" spans="22:22" x14ac:dyDescent="0.15">
      <c r="V656" s="106"/>
    </row>
    <row r="657" spans="22:22" x14ac:dyDescent="0.15">
      <c r="V657" s="106"/>
    </row>
    <row r="658" spans="22:22" x14ac:dyDescent="0.15">
      <c r="V658" s="106"/>
    </row>
    <row r="659" spans="22:22" x14ac:dyDescent="0.15">
      <c r="V659" s="106"/>
    </row>
    <row r="660" spans="22:22" x14ac:dyDescent="0.15">
      <c r="V660" s="106"/>
    </row>
    <row r="661" spans="22:22" x14ac:dyDescent="0.15">
      <c r="V661" s="106"/>
    </row>
    <row r="662" spans="22:22" x14ac:dyDescent="0.15">
      <c r="V662" s="106"/>
    </row>
    <row r="663" spans="22:22" x14ac:dyDescent="0.15">
      <c r="V663" s="106"/>
    </row>
    <row r="664" spans="22:22" x14ac:dyDescent="0.15">
      <c r="V664" s="106"/>
    </row>
    <row r="665" spans="22:22" x14ac:dyDescent="0.15">
      <c r="V665" s="106"/>
    </row>
    <row r="666" spans="22:22" x14ac:dyDescent="0.15">
      <c r="V666" s="106"/>
    </row>
    <row r="667" spans="22:22" x14ac:dyDescent="0.15">
      <c r="V667" s="106"/>
    </row>
    <row r="668" spans="22:22" x14ac:dyDescent="0.15">
      <c r="V668" s="106"/>
    </row>
    <row r="669" spans="22:22" x14ac:dyDescent="0.15">
      <c r="V669" s="106"/>
    </row>
    <row r="670" spans="22:22" x14ac:dyDescent="0.15">
      <c r="V670" s="106"/>
    </row>
    <row r="671" spans="22:22" x14ac:dyDescent="0.15">
      <c r="V671" s="106"/>
    </row>
    <row r="672" spans="22:22" x14ac:dyDescent="0.15">
      <c r="V672" s="106"/>
    </row>
    <row r="673" spans="22:22" x14ac:dyDescent="0.15">
      <c r="V673" s="106"/>
    </row>
    <row r="674" spans="22:22" x14ac:dyDescent="0.15">
      <c r="V674" s="106"/>
    </row>
    <row r="675" spans="22:22" x14ac:dyDescent="0.15">
      <c r="V675" s="106"/>
    </row>
    <row r="676" spans="22:22" x14ac:dyDescent="0.15">
      <c r="V676" s="106"/>
    </row>
    <row r="677" spans="22:22" x14ac:dyDescent="0.15">
      <c r="V677" s="106"/>
    </row>
    <row r="678" spans="22:22" x14ac:dyDescent="0.15">
      <c r="V678" s="106"/>
    </row>
    <row r="679" spans="22:22" x14ac:dyDescent="0.15">
      <c r="V679" s="106"/>
    </row>
    <row r="680" spans="22:22" x14ac:dyDescent="0.15">
      <c r="V680" s="106"/>
    </row>
    <row r="681" spans="22:22" x14ac:dyDescent="0.15">
      <c r="V681" s="106"/>
    </row>
    <row r="682" spans="22:22" x14ac:dyDescent="0.15">
      <c r="V682" s="106"/>
    </row>
    <row r="683" spans="22:22" x14ac:dyDescent="0.15">
      <c r="V683" s="106"/>
    </row>
    <row r="684" spans="22:22" x14ac:dyDescent="0.15">
      <c r="V684" s="106"/>
    </row>
    <row r="685" spans="22:22" x14ac:dyDescent="0.15">
      <c r="V685" s="106"/>
    </row>
    <row r="686" spans="22:22" x14ac:dyDescent="0.15">
      <c r="V686" s="106"/>
    </row>
    <row r="687" spans="22:22" x14ac:dyDescent="0.15">
      <c r="V687" s="106"/>
    </row>
    <row r="688" spans="22:22" x14ac:dyDescent="0.15">
      <c r="V688" s="106"/>
    </row>
    <row r="689" spans="22:22" x14ac:dyDescent="0.15">
      <c r="V689" s="106"/>
    </row>
    <row r="690" spans="22:22" x14ac:dyDescent="0.15">
      <c r="V690" s="106"/>
    </row>
    <row r="691" spans="22:22" x14ac:dyDescent="0.15">
      <c r="V691" s="106"/>
    </row>
    <row r="692" spans="22:22" x14ac:dyDescent="0.15">
      <c r="V692" s="106"/>
    </row>
    <row r="693" spans="22:22" x14ac:dyDescent="0.15">
      <c r="V693" s="106"/>
    </row>
    <row r="694" spans="22:22" x14ac:dyDescent="0.15">
      <c r="V694" s="106"/>
    </row>
    <row r="695" spans="22:22" x14ac:dyDescent="0.15">
      <c r="V695" s="106"/>
    </row>
    <row r="696" spans="22:22" x14ac:dyDescent="0.15">
      <c r="V696" s="106"/>
    </row>
    <row r="697" spans="22:22" x14ac:dyDescent="0.15">
      <c r="V697" s="106"/>
    </row>
    <row r="698" spans="22:22" x14ac:dyDescent="0.15">
      <c r="V698" s="106"/>
    </row>
    <row r="699" spans="22:22" x14ac:dyDescent="0.15">
      <c r="V699" s="106"/>
    </row>
    <row r="700" spans="22:22" x14ac:dyDescent="0.15">
      <c r="V700" s="106"/>
    </row>
    <row r="701" spans="22:22" x14ac:dyDescent="0.15">
      <c r="V701" s="106"/>
    </row>
    <row r="702" spans="22:22" x14ac:dyDescent="0.15">
      <c r="V702" s="106"/>
    </row>
    <row r="703" spans="22:22" x14ac:dyDescent="0.15">
      <c r="V703" s="106"/>
    </row>
    <row r="704" spans="22:22" x14ac:dyDescent="0.15">
      <c r="V704" s="106"/>
    </row>
    <row r="705" spans="22:22" x14ac:dyDescent="0.15">
      <c r="V705" s="106"/>
    </row>
    <row r="706" spans="22:22" x14ac:dyDescent="0.15">
      <c r="V706" s="106"/>
    </row>
    <row r="707" spans="22:22" x14ac:dyDescent="0.15">
      <c r="V707" s="106"/>
    </row>
    <row r="708" spans="22:22" x14ac:dyDescent="0.15">
      <c r="V708" s="106"/>
    </row>
    <row r="709" spans="22:22" x14ac:dyDescent="0.15">
      <c r="V709" s="106"/>
    </row>
    <row r="710" spans="22:22" x14ac:dyDescent="0.15">
      <c r="V710" s="106"/>
    </row>
    <row r="711" spans="22:22" x14ac:dyDescent="0.15">
      <c r="V711" s="106"/>
    </row>
    <row r="712" spans="22:22" x14ac:dyDescent="0.15">
      <c r="V712" s="106"/>
    </row>
    <row r="713" spans="22:22" x14ac:dyDescent="0.15">
      <c r="V713" s="106"/>
    </row>
  </sheetData>
  <sheetProtection algorithmName="SHA-512" hashValue="7BPOnfMvoGy3gQ3Gt2kXimzHHZug+CM56i0rqI9tLDsh6vV1nNi3HyS4Hcad2vIi7Wy5a46QEHRAY/bAbLYTiA==" saltValue="5c0PDIgDqoHM6iuTjS5KZw==" spinCount="100000" sheet="1" formatCells="0" formatColumns="0" insertColumns="0" insertRows="0" insertHyperlinks="0" deleteColumns="0" deleteRows="0"/>
  <autoFilter ref="A7:WXE596" xr:uid="{00000000-0001-0000-0600-000000000000}"/>
  <mergeCells count="44">
    <mergeCell ref="AQ4:AQ6"/>
    <mergeCell ref="X5:X6"/>
    <mergeCell ref="Y5:Y6"/>
    <mergeCell ref="K5:K6"/>
    <mergeCell ref="L5:L6"/>
    <mergeCell ref="N5:N6"/>
    <mergeCell ref="O5:O6"/>
    <mergeCell ref="P5:P6"/>
    <mergeCell ref="R5:R6"/>
    <mergeCell ref="S5:S6"/>
    <mergeCell ref="T5:T6"/>
    <mergeCell ref="Q5:Q6"/>
    <mergeCell ref="AK5:AK6"/>
    <mergeCell ref="AL5:AL6"/>
    <mergeCell ref="A5:A6"/>
    <mergeCell ref="B5:B6"/>
    <mergeCell ref="U5:U6"/>
    <mergeCell ref="V5:V6"/>
    <mergeCell ref="W5:W6"/>
    <mergeCell ref="M5:M6"/>
    <mergeCell ref="F5:F6"/>
    <mergeCell ref="G5:G6"/>
    <mergeCell ref="H5:H6"/>
    <mergeCell ref="I5:I6"/>
    <mergeCell ref="J5:J6"/>
    <mergeCell ref="E5:E6"/>
    <mergeCell ref="C5:C6"/>
    <mergeCell ref="D5:D6"/>
    <mergeCell ref="C1:AQ1"/>
    <mergeCell ref="C2:AQ2"/>
    <mergeCell ref="C3:Q4"/>
    <mergeCell ref="R3:AB3"/>
    <mergeCell ref="AC3:AO3"/>
    <mergeCell ref="AP3:AQ3"/>
    <mergeCell ref="R4:V4"/>
    <mergeCell ref="W4:AB4"/>
    <mergeCell ref="AC4:AC6"/>
    <mergeCell ref="AD4:AO4"/>
    <mergeCell ref="AP4:AP6"/>
    <mergeCell ref="AA5:AB5"/>
    <mergeCell ref="AD5:AF5"/>
    <mergeCell ref="AG5:AI5"/>
    <mergeCell ref="AJ5:AJ6"/>
    <mergeCell ref="AN5:AO5"/>
  </mergeCells>
  <phoneticPr fontId="29" type="noConversion"/>
  <dataValidations count="25">
    <dataValidation type="list" allowBlank="1" showInputMessage="1" showErrorMessage="1" sqref="AQ8:AQ310 AQ312:AQ356" xr:uid="{646D814F-F6EB-4150-80FE-6FD1867A0767}">
      <formula1>$AQ$368:$AQ$375</formula1>
    </dataValidation>
    <dataValidation type="list" showInputMessage="1" showErrorMessage="1" sqref="WWP983358:WWP983368 WMT983358:WMT983368 WCX983358:WCX983368 VTB983358:VTB983368 VJF983358:VJF983368 UZJ983358:UZJ983368 UPN983358:UPN983368 UFR983358:UFR983368 TVV983358:TVV983368 TLZ983358:TLZ983368 TCD983358:TCD983368 SSH983358:SSH983368 SIL983358:SIL983368 RYP983358:RYP983368 ROT983358:ROT983368 REX983358:REX983368 QVB983358:QVB983368 QLF983358:QLF983368 QBJ983358:QBJ983368 PRN983358:PRN983368 PHR983358:PHR983368 OXV983358:OXV983368 ONZ983358:ONZ983368 OED983358:OED983368 NUH983358:NUH983368 NKL983358:NKL983368 NAP983358:NAP983368 MQT983358:MQT983368 MGX983358:MGX983368 LXB983358:LXB983368 LNF983358:LNF983368 LDJ983358:LDJ983368 KTN983358:KTN983368 KJR983358:KJR983368 JZV983358:JZV983368 JPZ983358:JPZ983368 JGD983358:JGD983368 IWH983358:IWH983368 IML983358:IML983368 ICP983358:ICP983368 HST983358:HST983368 HIX983358:HIX983368 GZB983358:GZB983368 GPF983358:GPF983368 GFJ983358:GFJ983368 FVN983358:FVN983368 FLR983358:FLR983368 FBV983358:FBV983368 ERZ983358:ERZ983368 EID983358:EID983368 DYH983358:DYH983368 DOL983358:DOL983368 DEP983358:DEP983368 CUT983358:CUT983368 CKX983358:CKX983368 CBB983358:CBB983368 BRF983358:BRF983368 BHJ983358:BHJ983368 AXN983358:AXN983368 ANR983358:ANR983368 ADV983358:ADV983368 TZ983358:TZ983368 KD983358:KD983368 WWP917822:WWP917832 WMT917822:WMT917832 WCX917822:WCX917832 VTB917822:VTB917832 VJF917822:VJF917832 UZJ917822:UZJ917832 UPN917822:UPN917832 UFR917822:UFR917832 TVV917822:TVV917832 TLZ917822:TLZ917832 TCD917822:TCD917832 SSH917822:SSH917832 SIL917822:SIL917832 RYP917822:RYP917832 ROT917822:ROT917832 REX917822:REX917832 QVB917822:QVB917832 QLF917822:QLF917832 QBJ917822:QBJ917832 PRN917822:PRN917832 PHR917822:PHR917832 OXV917822:OXV917832 ONZ917822:ONZ917832 OED917822:OED917832 NUH917822:NUH917832 NKL917822:NKL917832 NAP917822:NAP917832 MQT917822:MQT917832 MGX917822:MGX917832 LXB917822:LXB917832 LNF917822:LNF917832 LDJ917822:LDJ917832 KTN917822:KTN917832 KJR917822:KJR917832 JZV917822:JZV917832 JPZ917822:JPZ917832 JGD917822:JGD917832 IWH917822:IWH917832 IML917822:IML917832 ICP917822:ICP917832 HST917822:HST917832 HIX917822:HIX917832 GZB917822:GZB917832 GPF917822:GPF917832 GFJ917822:GFJ917832 FVN917822:FVN917832 FLR917822:FLR917832 FBV917822:FBV917832 ERZ917822:ERZ917832 EID917822:EID917832 DYH917822:DYH917832 DOL917822:DOL917832 DEP917822:DEP917832 CUT917822:CUT917832 CKX917822:CKX917832 CBB917822:CBB917832 BRF917822:BRF917832 BHJ917822:BHJ917832 AXN917822:AXN917832 ANR917822:ANR917832 ADV917822:ADV917832 TZ917822:TZ917832 KD917822:KD917832 WWP852286:WWP852296 WMT852286:WMT852296 WCX852286:WCX852296 VTB852286:VTB852296 VJF852286:VJF852296 UZJ852286:UZJ852296 UPN852286:UPN852296 UFR852286:UFR852296 TVV852286:TVV852296 TLZ852286:TLZ852296 TCD852286:TCD852296 SSH852286:SSH852296 SIL852286:SIL852296 RYP852286:RYP852296 ROT852286:ROT852296 REX852286:REX852296 QVB852286:QVB852296 QLF852286:QLF852296 QBJ852286:QBJ852296 PRN852286:PRN852296 PHR852286:PHR852296 OXV852286:OXV852296 ONZ852286:ONZ852296 OED852286:OED852296 NUH852286:NUH852296 NKL852286:NKL852296 NAP852286:NAP852296 MQT852286:MQT852296 MGX852286:MGX852296 LXB852286:LXB852296 LNF852286:LNF852296 LDJ852286:LDJ852296 KTN852286:KTN852296 KJR852286:KJR852296 JZV852286:JZV852296 JPZ852286:JPZ852296 JGD852286:JGD852296 IWH852286:IWH852296 IML852286:IML852296 ICP852286:ICP852296 HST852286:HST852296 HIX852286:HIX852296 GZB852286:GZB852296 GPF852286:GPF852296 GFJ852286:GFJ852296 FVN852286:FVN852296 FLR852286:FLR852296 FBV852286:FBV852296 ERZ852286:ERZ852296 EID852286:EID852296 DYH852286:DYH852296 DOL852286:DOL852296 DEP852286:DEP852296 CUT852286:CUT852296 CKX852286:CKX852296 CBB852286:CBB852296 BRF852286:BRF852296 BHJ852286:BHJ852296 AXN852286:AXN852296 ANR852286:ANR852296 ADV852286:ADV852296 TZ852286:TZ852296 KD852286:KD852296 WWP786750:WWP786760 WMT786750:WMT786760 WCX786750:WCX786760 VTB786750:VTB786760 VJF786750:VJF786760 UZJ786750:UZJ786760 UPN786750:UPN786760 UFR786750:UFR786760 TVV786750:TVV786760 TLZ786750:TLZ786760 TCD786750:TCD786760 SSH786750:SSH786760 SIL786750:SIL786760 RYP786750:RYP786760 ROT786750:ROT786760 REX786750:REX786760 QVB786750:QVB786760 QLF786750:QLF786760 QBJ786750:QBJ786760 PRN786750:PRN786760 PHR786750:PHR786760 OXV786750:OXV786760 ONZ786750:ONZ786760 OED786750:OED786760 NUH786750:NUH786760 NKL786750:NKL786760 NAP786750:NAP786760 MQT786750:MQT786760 MGX786750:MGX786760 LXB786750:LXB786760 LNF786750:LNF786760 LDJ786750:LDJ786760 KTN786750:KTN786760 KJR786750:KJR786760 JZV786750:JZV786760 JPZ786750:JPZ786760 JGD786750:JGD786760 IWH786750:IWH786760 IML786750:IML786760 ICP786750:ICP786760 HST786750:HST786760 HIX786750:HIX786760 GZB786750:GZB786760 GPF786750:GPF786760 GFJ786750:GFJ786760 FVN786750:FVN786760 FLR786750:FLR786760 FBV786750:FBV786760 ERZ786750:ERZ786760 EID786750:EID786760 DYH786750:DYH786760 DOL786750:DOL786760 DEP786750:DEP786760 CUT786750:CUT786760 CKX786750:CKX786760 CBB786750:CBB786760 BRF786750:BRF786760 BHJ786750:BHJ786760 AXN786750:AXN786760 ANR786750:ANR786760 ADV786750:ADV786760 TZ786750:TZ786760 KD786750:KD786760 WWP721214:WWP721224 WMT721214:WMT721224 WCX721214:WCX721224 VTB721214:VTB721224 VJF721214:VJF721224 UZJ721214:UZJ721224 UPN721214:UPN721224 UFR721214:UFR721224 TVV721214:TVV721224 TLZ721214:TLZ721224 TCD721214:TCD721224 SSH721214:SSH721224 SIL721214:SIL721224 RYP721214:RYP721224 ROT721214:ROT721224 REX721214:REX721224 QVB721214:QVB721224 QLF721214:QLF721224 QBJ721214:QBJ721224 PRN721214:PRN721224 PHR721214:PHR721224 OXV721214:OXV721224 ONZ721214:ONZ721224 OED721214:OED721224 NUH721214:NUH721224 NKL721214:NKL721224 NAP721214:NAP721224 MQT721214:MQT721224 MGX721214:MGX721224 LXB721214:LXB721224 LNF721214:LNF721224 LDJ721214:LDJ721224 KTN721214:KTN721224 KJR721214:KJR721224 JZV721214:JZV721224 JPZ721214:JPZ721224 JGD721214:JGD721224 IWH721214:IWH721224 IML721214:IML721224 ICP721214:ICP721224 HST721214:HST721224 HIX721214:HIX721224 GZB721214:GZB721224 GPF721214:GPF721224 GFJ721214:GFJ721224 FVN721214:FVN721224 FLR721214:FLR721224 FBV721214:FBV721224 ERZ721214:ERZ721224 EID721214:EID721224 DYH721214:DYH721224 DOL721214:DOL721224 DEP721214:DEP721224 CUT721214:CUT721224 CKX721214:CKX721224 CBB721214:CBB721224 BRF721214:BRF721224 BHJ721214:BHJ721224 AXN721214:AXN721224 ANR721214:ANR721224 ADV721214:ADV721224 TZ721214:TZ721224 KD721214:KD721224 WWP655678:WWP655688 WMT655678:WMT655688 WCX655678:WCX655688 VTB655678:VTB655688 VJF655678:VJF655688 UZJ655678:UZJ655688 UPN655678:UPN655688 UFR655678:UFR655688 TVV655678:TVV655688 TLZ655678:TLZ655688 TCD655678:TCD655688 SSH655678:SSH655688 SIL655678:SIL655688 RYP655678:RYP655688 ROT655678:ROT655688 REX655678:REX655688 QVB655678:QVB655688 QLF655678:QLF655688 QBJ655678:QBJ655688 PRN655678:PRN655688 PHR655678:PHR655688 OXV655678:OXV655688 ONZ655678:ONZ655688 OED655678:OED655688 NUH655678:NUH655688 NKL655678:NKL655688 NAP655678:NAP655688 MQT655678:MQT655688 MGX655678:MGX655688 LXB655678:LXB655688 LNF655678:LNF655688 LDJ655678:LDJ655688 KTN655678:KTN655688 KJR655678:KJR655688 JZV655678:JZV655688 JPZ655678:JPZ655688 JGD655678:JGD655688 IWH655678:IWH655688 IML655678:IML655688 ICP655678:ICP655688 HST655678:HST655688 HIX655678:HIX655688 GZB655678:GZB655688 GPF655678:GPF655688 GFJ655678:GFJ655688 FVN655678:FVN655688 FLR655678:FLR655688 FBV655678:FBV655688 ERZ655678:ERZ655688 EID655678:EID655688 DYH655678:DYH655688 DOL655678:DOL655688 DEP655678:DEP655688 CUT655678:CUT655688 CKX655678:CKX655688 CBB655678:CBB655688 BRF655678:BRF655688 BHJ655678:BHJ655688 AXN655678:AXN655688 ANR655678:ANR655688 ADV655678:ADV655688 TZ655678:TZ655688 KD655678:KD655688 WWP590142:WWP590152 WMT590142:WMT590152 WCX590142:WCX590152 VTB590142:VTB590152 VJF590142:VJF590152 UZJ590142:UZJ590152 UPN590142:UPN590152 UFR590142:UFR590152 TVV590142:TVV590152 TLZ590142:TLZ590152 TCD590142:TCD590152 SSH590142:SSH590152 SIL590142:SIL590152 RYP590142:RYP590152 ROT590142:ROT590152 REX590142:REX590152 QVB590142:QVB590152 QLF590142:QLF590152 QBJ590142:QBJ590152 PRN590142:PRN590152 PHR590142:PHR590152 OXV590142:OXV590152 ONZ590142:ONZ590152 OED590142:OED590152 NUH590142:NUH590152 NKL590142:NKL590152 NAP590142:NAP590152 MQT590142:MQT590152 MGX590142:MGX590152 LXB590142:LXB590152 LNF590142:LNF590152 LDJ590142:LDJ590152 KTN590142:KTN590152 KJR590142:KJR590152 JZV590142:JZV590152 JPZ590142:JPZ590152 JGD590142:JGD590152 IWH590142:IWH590152 IML590142:IML590152 ICP590142:ICP590152 HST590142:HST590152 HIX590142:HIX590152 GZB590142:GZB590152 GPF590142:GPF590152 GFJ590142:GFJ590152 FVN590142:FVN590152 FLR590142:FLR590152 FBV590142:FBV590152 ERZ590142:ERZ590152 EID590142:EID590152 DYH590142:DYH590152 DOL590142:DOL590152 DEP590142:DEP590152 CUT590142:CUT590152 CKX590142:CKX590152 CBB590142:CBB590152 BRF590142:BRF590152 BHJ590142:BHJ590152 AXN590142:AXN590152 ANR590142:ANR590152 ADV590142:ADV590152 TZ590142:TZ590152 KD590142:KD590152 WWP524606:WWP524616 WMT524606:WMT524616 WCX524606:WCX524616 VTB524606:VTB524616 VJF524606:VJF524616 UZJ524606:UZJ524616 UPN524606:UPN524616 UFR524606:UFR524616 TVV524606:TVV524616 TLZ524606:TLZ524616 TCD524606:TCD524616 SSH524606:SSH524616 SIL524606:SIL524616 RYP524606:RYP524616 ROT524606:ROT524616 REX524606:REX524616 QVB524606:QVB524616 QLF524606:QLF524616 QBJ524606:QBJ524616 PRN524606:PRN524616 PHR524606:PHR524616 OXV524606:OXV524616 ONZ524606:ONZ524616 OED524606:OED524616 NUH524606:NUH524616 NKL524606:NKL524616 NAP524606:NAP524616 MQT524606:MQT524616 MGX524606:MGX524616 LXB524606:LXB524616 LNF524606:LNF524616 LDJ524606:LDJ524616 KTN524606:KTN524616 KJR524606:KJR524616 JZV524606:JZV524616 JPZ524606:JPZ524616 JGD524606:JGD524616 IWH524606:IWH524616 IML524606:IML524616 ICP524606:ICP524616 HST524606:HST524616 HIX524606:HIX524616 GZB524606:GZB524616 GPF524606:GPF524616 GFJ524606:GFJ524616 FVN524606:FVN524616 FLR524606:FLR524616 FBV524606:FBV524616 ERZ524606:ERZ524616 EID524606:EID524616 DYH524606:DYH524616 DOL524606:DOL524616 DEP524606:DEP524616 CUT524606:CUT524616 CKX524606:CKX524616 CBB524606:CBB524616 BRF524606:BRF524616 BHJ524606:BHJ524616 AXN524606:AXN524616 ANR524606:ANR524616 ADV524606:ADV524616 TZ524606:TZ524616 KD524606:KD524616 WWP459070:WWP459080 WMT459070:WMT459080 WCX459070:WCX459080 VTB459070:VTB459080 VJF459070:VJF459080 UZJ459070:UZJ459080 UPN459070:UPN459080 UFR459070:UFR459080 TVV459070:TVV459080 TLZ459070:TLZ459080 TCD459070:TCD459080 SSH459070:SSH459080 SIL459070:SIL459080 RYP459070:RYP459080 ROT459070:ROT459080 REX459070:REX459080 QVB459070:QVB459080 QLF459070:QLF459080 QBJ459070:QBJ459080 PRN459070:PRN459080 PHR459070:PHR459080 OXV459070:OXV459080 ONZ459070:ONZ459080 OED459070:OED459080 NUH459070:NUH459080 NKL459070:NKL459080 NAP459070:NAP459080 MQT459070:MQT459080 MGX459070:MGX459080 LXB459070:LXB459080 LNF459070:LNF459080 LDJ459070:LDJ459080 KTN459070:KTN459080 KJR459070:KJR459080 JZV459070:JZV459080 JPZ459070:JPZ459080 JGD459070:JGD459080 IWH459070:IWH459080 IML459070:IML459080 ICP459070:ICP459080 HST459070:HST459080 HIX459070:HIX459080 GZB459070:GZB459080 GPF459070:GPF459080 GFJ459070:GFJ459080 FVN459070:FVN459080 FLR459070:FLR459080 FBV459070:FBV459080 ERZ459070:ERZ459080 EID459070:EID459080 DYH459070:DYH459080 DOL459070:DOL459080 DEP459070:DEP459080 CUT459070:CUT459080 CKX459070:CKX459080 CBB459070:CBB459080 BRF459070:BRF459080 BHJ459070:BHJ459080 AXN459070:AXN459080 ANR459070:ANR459080 ADV459070:ADV459080 TZ459070:TZ459080 KD459070:KD459080 WWP393534:WWP393544 WMT393534:WMT393544 WCX393534:WCX393544 VTB393534:VTB393544 VJF393534:VJF393544 UZJ393534:UZJ393544 UPN393534:UPN393544 UFR393534:UFR393544 TVV393534:TVV393544 TLZ393534:TLZ393544 TCD393534:TCD393544 SSH393534:SSH393544 SIL393534:SIL393544 RYP393534:RYP393544 ROT393534:ROT393544 REX393534:REX393544 QVB393534:QVB393544 QLF393534:QLF393544 QBJ393534:QBJ393544 PRN393534:PRN393544 PHR393534:PHR393544 OXV393534:OXV393544 ONZ393534:ONZ393544 OED393534:OED393544 NUH393534:NUH393544 NKL393534:NKL393544 NAP393534:NAP393544 MQT393534:MQT393544 MGX393534:MGX393544 LXB393534:LXB393544 LNF393534:LNF393544 LDJ393534:LDJ393544 KTN393534:KTN393544 KJR393534:KJR393544 JZV393534:JZV393544 JPZ393534:JPZ393544 JGD393534:JGD393544 IWH393534:IWH393544 IML393534:IML393544 ICP393534:ICP393544 HST393534:HST393544 HIX393534:HIX393544 GZB393534:GZB393544 GPF393534:GPF393544 GFJ393534:GFJ393544 FVN393534:FVN393544 FLR393534:FLR393544 FBV393534:FBV393544 ERZ393534:ERZ393544 EID393534:EID393544 DYH393534:DYH393544 DOL393534:DOL393544 DEP393534:DEP393544 CUT393534:CUT393544 CKX393534:CKX393544 CBB393534:CBB393544 BRF393534:BRF393544 BHJ393534:BHJ393544 AXN393534:AXN393544 ANR393534:ANR393544 ADV393534:ADV393544 TZ393534:TZ393544 KD393534:KD393544 WWP327998:WWP328008 WMT327998:WMT328008 WCX327998:WCX328008 VTB327998:VTB328008 VJF327998:VJF328008 UZJ327998:UZJ328008 UPN327998:UPN328008 UFR327998:UFR328008 TVV327998:TVV328008 TLZ327998:TLZ328008 TCD327998:TCD328008 SSH327998:SSH328008 SIL327998:SIL328008 RYP327998:RYP328008 ROT327998:ROT328008 REX327998:REX328008 QVB327998:QVB328008 QLF327998:QLF328008 QBJ327998:QBJ328008 PRN327998:PRN328008 PHR327998:PHR328008 OXV327998:OXV328008 ONZ327998:ONZ328008 OED327998:OED328008 NUH327998:NUH328008 NKL327998:NKL328008 NAP327998:NAP328008 MQT327998:MQT328008 MGX327998:MGX328008 LXB327998:LXB328008 LNF327998:LNF328008 LDJ327998:LDJ328008 KTN327998:KTN328008 KJR327998:KJR328008 JZV327998:JZV328008 JPZ327998:JPZ328008 JGD327998:JGD328008 IWH327998:IWH328008 IML327998:IML328008 ICP327998:ICP328008 HST327998:HST328008 HIX327998:HIX328008 GZB327998:GZB328008 GPF327998:GPF328008 GFJ327998:GFJ328008 FVN327998:FVN328008 FLR327998:FLR328008 FBV327998:FBV328008 ERZ327998:ERZ328008 EID327998:EID328008 DYH327998:DYH328008 DOL327998:DOL328008 DEP327998:DEP328008 CUT327998:CUT328008 CKX327998:CKX328008 CBB327998:CBB328008 BRF327998:BRF328008 BHJ327998:BHJ328008 AXN327998:AXN328008 ANR327998:ANR328008 ADV327998:ADV328008 TZ327998:TZ328008 KD327998:KD328008 WWP262462:WWP262472 WMT262462:WMT262472 WCX262462:WCX262472 VTB262462:VTB262472 VJF262462:VJF262472 UZJ262462:UZJ262472 UPN262462:UPN262472 UFR262462:UFR262472 TVV262462:TVV262472 TLZ262462:TLZ262472 TCD262462:TCD262472 SSH262462:SSH262472 SIL262462:SIL262472 RYP262462:RYP262472 ROT262462:ROT262472 REX262462:REX262472 QVB262462:QVB262472 QLF262462:QLF262472 QBJ262462:QBJ262472 PRN262462:PRN262472 PHR262462:PHR262472 OXV262462:OXV262472 ONZ262462:ONZ262472 OED262462:OED262472 NUH262462:NUH262472 NKL262462:NKL262472 NAP262462:NAP262472 MQT262462:MQT262472 MGX262462:MGX262472 LXB262462:LXB262472 LNF262462:LNF262472 LDJ262462:LDJ262472 KTN262462:KTN262472 KJR262462:KJR262472 JZV262462:JZV262472 JPZ262462:JPZ262472 JGD262462:JGD262472 IWH262462:IWH262472 IML262462:IML262472 ICP262462:ICP262472 HST262462:HST262472 HIX262462:HIX262472 GZB262462:GZB262472 GPF262462:GPF262472 GFJ262462:GFJ262472 FVN262462:FVN262472 FLR262462:FLR262472 FBV262462:FBV262472 ERZ262462:ERZ262472 EID262462:EID262472 DYH262462:DYH262472 DOL262462:DOL262472 DEP262462:DEP262472 CUT262462:CUT262472 CKX262462:CKX262472 CBB262462:CBB262472 BRF262462:BRF262472 BHJ262462:BHJ262472 AXN262462:AXN262472 ANR262462:ANR262472 ADV262462:ADV262472 TZ262462:TZ262472 KD262462:KD262472 WWP196926:WWP196936 WMT196926:WMT196936 WCX196926:WCX196936 VTB196926:VTB196936 VJF196926:VJF196936 UZJ196926:UZJ196936 UPN196926:UPN196936 UFR196926:UFR196936 TVV196926:TVV196936 TLZ196926:TLZ196936 TCD196926:TCD196936 SSH196926:SSH196936 SIL196926:SIL196936 RYP196926:RYP196936 ROT196926:ROT196936 REX196926:REX196936 QVB196926:QVB196936 QLF196926:QLF196936 QBJ196926:QBJ196936 PRN196926:PRN196936 PHR196926:PHR196936 OXV196926:OXV196936 ONZ196926:ONZ196936 OED196926:OED196936 NUH196926:NUH196936 NKL196926:NKL196936 NAP196926:NAP196936 MQT196926:MQT196936 MGX196926:MGX196936 LXB196926:LXB196936 LNF196926:LNF196936 LDJ196926:LDJ196936 KTN196926:KTN196936 KJR196926:KJR196936 JZV196926:JZV196936 JPZ196926:JPZ196936 JGD196926:JGD196936 IWH196926:IWH196936 IML196926:IML196936 ICP196926:ICP196936 HST196926:HST196936 HIX196926:HIX196936 GZB196926:GZB196936 GPF196926:GPF196936 GFJ196926:GFJ196936 FVN196926:FVN196936 FLR196926:FLR196936 FBV196926:FBV196936 ERZ196926:ERZ196936 EID196926:EID196936 DYH196926:DYH196936 DOL196926:DOL196936 DEP196926:DEP196936 CUT196926:CUT196936 CKX196926:CKX196936 CBB196926:CBB196936 BRF196926:BRF196936 BHJ196926:BHJ196936 AXN196926:AXN196936 ANR196926:ANR196936 ADV196926:ADV196936 TZ196926:TZ196936 KD196926:KD196936 WWP131390:WWP131400 WMT131390:WMT131400 WCX131390:WCX131400 VTB131390:VTB131400 VJF131390:VJF131400 UZJ131390:UZJ131400 UPN131390:UPN131400 UFR131390:UFR131400 TVV131390:TVV131400 TLZ131390:TLZ131400 TCD131390:TCD131400 SSH131390:SSH131400 SIL131390:SIL131400 RYP131390:RYP131400 ROT131390:ROT131400 REX131390:REX131400 QVB131390:QVB131400 QLF131390:QLF131400 QBJ131390:QBJ131400 PRN131390:PRN131400 PHR131390:PHR131400 OXV131390:OXV131400 ONZ131390:ONZ131400 OED131390:OED131400 NUH131390:NUH131400 NKL131390:NKL131400 NAP131390:NAP131400 MQT131390:MQT131400 MGX131390:MGX131400 LXB131390:LXB131400 LNF131390:LNF131400 LDJ131390:LDJ131400 KTN131390:KTN131400 KJR131390:KJR131400 JZV131390:JZV131400 JPZ131390:JPZ131400 JGD131390:JGD131400 IWH131390:IWH131400 IML131390:IML131400 ICP131390:ICP131400 HST131390:HST131400 HIX131390:HIX131400 GZB131390:GZB131400 GPF131390:GPF131400 GFJ131390:GFJ131400 FVN131390:FVN131400 FLR131390:FLR131400 FBV131390:FBV131400 ERZ131390:ERZ131400 EID131390:EID131400 DYH131390:DYH131400 DOL131390:DOL131400 DEP131390:DEP131400 CUT131390:CUT131400 CKX131390:CKX131400 CBB131390:CBB131400 BRF131390:BRF131400 BHJ131390:BHJ131400 AXN131390:AXN131400 ANR131390:ANR131400 ADV131390:ADV131400 TZ131390:TZ131400 KD131390:KD131400 WWP65854:WWP65864 WMT65854:WMT65864 WCX65854:WCX65864 VTB65854:VTB65864 VJF65854:VJF65864 UZJ65854:UZJ65864 UPN65854:UPN65864 UFR65854:UFR65864 TVV65854:TVV65864 TLZ65854:TLZ65864 TCD65854:TCD65864 SSH65854:SSH65864 SIL65854:SIL65864 RYP65854:RYP65864 ROT65854:ROT65864 REX65854:REX65864 QVB65854:QVB65864 QLF65854:QLF65864 QBJ65854:QBJ65864 PRN65854:PRN65864 PHR65854:PHR65864 OXV65854:OXV65864 ONZ65854:ONZ65864 OED65854:OED65864 NUH65854:NUH65864 NKL65854:NKL65864 NAP65854:NAP65864 MQT65854:MQT65864 MGX65854:MGX65864 LXB65854:LXB65864 LNF65854:LNF65864 LDJ65854:LDJ65864 KTN65854:KTN65864 KJR65854:KJR65864 JZV65854:JZV65864 JPZ65854:JPZ65864 JGD65854:JGD65864 IWH65854:IWH65864 IML65854:IML65864 ICP65854:ICP65864 HST65854:HST65864 HIX65854:HIX65864 GZB65854:GZB65864 GPF65854:GPF65864 GFJ65854:GFJ65864 FVN65854:FVN65864 FLR65854:FLR65864 FBV65854:FBV65864 ERZ65854:ERZ65864 EID65854:EID65864 DYH65854:DYH65864 DOL65854:DOL65864 DEP65854:DEP65864 CUT65854:CUT65864 CKX65854:CKX65864 CBB65854:CBB65864 BRF65854:BRF65864 BHJ65854:BHJ65864 AXN65854:AXN65864 ANR65854:ANR65864 ADV65854:ADV65864 TZ65854:TZ65864 KD65854:KD65864 N65877:O65887 N131413:O131423 N196949:O196959 N262485:O262495 N328021:O328031 N393557:O393567 N459093:O459103 N524629:O524639 N590165:O590175 N655701:O655711 N721237:O721247 N786773:O786783 N852309:O852319 N917845:O917855 N983381:O983391 TN302 ADJ302 ANF302 AXB302 BGX302 BQT302 CAP302 CKL302 CUH302 DED302 DNZ302 DXV302 EHR302 ERN302 FBJ302 FLF302 FVB302 GEX302 GOT302 GYP302 HIL302 HSH302 ICD302 ILZ302 IVV302 JFR302 JPN302 JZJ302 KJF302 KTB302 LCX302 LMT302 LWP302 MGL302 MQH302 NAD302 NJZ302 NTV302 ODR302 ONN302 OXJ302 PHF302 PRB302 QAX302 QKT302 QUP302 REL302 ROH302 RYD302 SHZ302 SRV302 TBR302 TLN302 TVJ302 UFF302 UPB302 UYX302 VIT302 VSP302 WCL302 WMH302 WWD302 JR302 JR8:JR138 WWD8:WWD138 WMH8:WMH138 WCL8:WCL138 VSP8:VSP138 VIT8:VIT138 UYX8:UYX138 UPB8:UPB138 UFF8:UFF138 TVJ8:TVJ138 TLN8:TLN138 TBR8:TBR138 SRV8:SRV138 SHZ8:SHZ138 RYD8:RYD138 ROH8:ROH138 REL8:REL138 QUP8:QUP138 QKT8:QKT138 QAX8:QAX138 PRB8:PRB138 PHF8:PHF138 OXJ8:OXJ138 ONN8:ONN138 ODR8:ODR138 NTV8:NTV138 NJZ8:NJZ138 NAD8:NAD138 MQH8:MQH138 MGL8:MGL138 LWP8:LWP138 LMT8:LMT138 LCX8:LCX138 KTB8:KTB138 KJF8:KJF138 JZJ8:JZJ138 JPN8:JPN138 JFR8:JFR138 IVV8:IVV138 ILZ8:ILZ138 ICD8:ICD138 HSH8:HSH138 HIL8:HIL138 GYP8:GYP138 GOT8:GOT138 GEX8:GEX138 FVB8:FVB138 FLF8:FLF138 FBJ8:FBJ138 ERN8:ERN138 EHR8:EHR138 DXV8:DXV138 DNZ8:DNZ138 DED8:DED138 CUH8:CUH138 CKL8:CKL138 CAP8:CAP138 BQT8:BQT138 BGX8:BGX138 AXB8:AXB138 ANF8:ANF138 ADJ8:ADJ138 TN8:TN138 JR357:JR595 TN357:TN595 ADJ357:ADJ595 ANF357:ANF595 AXB357:AXB595 BGX357:BGX595 BQT357:BQT595 CAP357:CAP595 CKL357:CKL595 CUH357:CUH595 DED357:DED595 DNZ357:DNZ595 DXV357:DXV595 EHR357:EHR595 ERN357:ERN595 FBJ357:FBJ595 FLF357:FLF595 FVB357:FVB595 GEX357:GEX595 GOT357:GOT595 GYP357:GYP595 HIL357:HIL595 HSH357:HSH595 ICD357:ICD595 ILZ357:ILZ595 IVV357:IVV595 JFR357:JFR595 JPN357:JPN595 JZJ357:JZJ595 KJF357:KJF595 KTB357:KTB595 LCX357:LCX595 LMT357:LMT595 LWP357:LWP595 MGL357:MGL595 MQH357:MQH595 NAD357:NAD595 NJZ357:NJZ595 NTV357:NTV595 ODR357:ODR595 ONN357:ONN595 OXJ357:OXJ595 PHF357:PHF595 PRB357:PRB595 QAX357:QAX595 QKT357:QKT595 QUP357:QUP595 REL357:REL595 ROH357:ROH595 RYD357:RYD595 SHZ357:SHZ595 SRV357:SRV595 TBR357:TBR595 TLN357:TLN595 TVJ357:TVJ595 UFF357:UFF595 UPB357:UPB595 UYX357:UYX595 VIT357:VIT595 VSP357:VSP595 WCL357:WCL595 WMH357:WMH595 WWD357:WWD595" xr:uid="{7DFE0DB9-BEF3-465C-835E-D3613A90D428}">
      <formula1>#REF!</formula1>
    </dataValidation>
    <dataValidation type="list" allowBlank="1" showInputMessage="1" showErrorMessage="1" sqref="N8:N356" xr:uid="{EAC9FA55-4F55-42C9-BC70-3155891A2A46}">
      <formula1>$N$368:$N$370</formula1>
    </dataValidation>
    <dataValidation type="list" allowBlank="1" showInputMessage="1" showErrorMessage="1" sqref="P8:P356" xr:uid="{96857210-04E4-48A8-BB49-DD21A867F449}">
      <formula1>$Q$368:$Q$391</formula1>
    </dataValidation>
    <dataValidation type="list" allowBlank="1" showInputMessage="1" showErrorMessage="1" sqref="O8:O356" xr:uid="{A3D29726-3476-4F15-A081-9E85D2B6450D}">
      <formula1>$O$368:$O$394</formula1>
    </dataValidation>
    <dataValidation type="list" allowBlank="1" showInputMessage="1" showErrorMessage="1" sqref="AP8:AP310 AP312:AP356" xr:uid="{C4076E9F-0D51-4EB4-9B3F-80F4A95D4E69}">
      <formula1>$AP$368:$AP$375</formula1>
    </dataValidation>
    <dataValidation type="list" allowBlank="1" showInputMessage="1" showErrorMessage="1" sqref="U333 T334:T356 T8:T332" xr:uid="{EA236BF3-602A-400B-94CE-C812121E8B2F}">
      <formula1>$T$368:$T$383</formula1>
    </dataValidation>
    <dataValidation type="list" allowBlank="1" showInputMessage="1" showErrorMessage="1" sqref="V244 U8:U356" xr:uid="{80CB117F-F6B1-41BF-98D5-886F009B7FC2}">
      <formula1>$U$368:$U$424</formula1>
    </dataValidation>
    <dataValidation type="list" allowBlank="1" showInputMessage="1" showErrorMessage="1" sqref="V8:V243 V245:V356" xr:uid="{1F2EDCD4-293C-4D9F-A80E-991B727F06FA}">
      <formula1>$V$368:$V$712</formula1>
    </dataValidation>
    <dataValidation type="list" showInputMessage="1" showErrorMessage="1" sqref="WWV983358:WWV983368 TT8:TT138 TT302 JX8:JX138 JX302 WWJ8:WWJ138 WWJ302 WMN8:WMN138 WMN302 WCR8:WCR138 WCR302 VSV8:VSV138 VSV302 VIZ8:VIZ138 VIZ302 UZD8:UZD138 UZD302 UPH8:UPH138 UPH302 UFL8:UFL138 UFL302 TVP8:TVP138 TVP302 TLT8:TLT138 TLT302 TBX8:TBX138 TBX302 SSB8:SSB138 SSB302 SIF8:SIF138 SIF302 RYJ8:RYJ138 RYJ302 RON8:RON138 RON302 RER8:RER138 RER302 QUV8:QUV138 QUV302 QKZ8:QKZ138 QKZ302 QBD8:QBD138 QBD302 PRH8:PRH138 PRH302 PHL8:PHL138 PHL302 OXP8:OXP138 OXP302 ONT8:ONT138 ONT302 ODX8:ODX138 ODX302 NUB8:NUB138 NUB302 NKF8:NKF138 NKF302 NAJ8:NAJ138 NAJ302 MQN8:MQN138 MQN302 MGR8:MGR138 MGR302 LWV8:LWV138 LWV302 LMZ8:LMZ138 LMZ302 LDD8:LDD138 LDD302 KTH8:KTH138 KTH302 KJL8:KJL138 KJL302 JZP8:JZP138 JZP302 JPT8:JPT138 JPT302 JFX8:JFX138 JFX302 IWB8:IWB138 IWB302 IMF8:IMF138 IMF302 ICJ8:ICJ138 ICJ302 HSN8:HSN138 HSN302 HIR8:HIR138 HIR302 GYV8:GYV138 GYV302 GOZ8:GOZ138 GOZ302 GFD8:GFD138 GFD302 FVH8:FVH138 FVH302 FLL8:FLL138 FLL302 FBP8:FBP138 FBP302 ERT8:ERT138 ERT302 EHX8:EHX138 EHX302 DYB8:DYB138 DYB302 DOF8:DOF138 DOF302 DEJ8:DEJ138 DEJ302 CUN8:CUN138 CUN302 CKR8:CKR138 CKR302 CAV8:CAV138 CAV302 BQZ8:BQZ138 BQZ302 BHD8:BHD138 BHD302 AXH8:AXH138 AXH302 ANL8:ANL138 ANL302 ADP8:ADP138 ADP302 V65877:V65887 KJ65854:KJ65864 UF65854:UF65864 AEB65854:AEB65864 ANX65854:ANX65864 AXT65854:AXT65864 BHP65854:BHP65864 BRL65854:BRL65864 CBH65854:CBH65864 CLD65854:CLD65864 CUZ65854:CUZ65864 DEV65854:DEV65864 DOR65854:DOR65864 DYN65854:DYN65864 EIJ65854:EIJ65864 ESF65854:ESF65864 FCB65854:FCB65864 FLX65854:FLX65864 FVT65854:FVT65864 GFP65854:GFP65864 GPL65854:GPL65864 GZH65854:GZH65864 HJD65854:HJD65864 HSZ65854:HSZ65864 ICV65854:ICV65864 IMR65854:IMR65864 IWN65854:IWN65864 JGJ65854:JGJ65864 JQF65854:JQF65864 KAB65854:KAB65864 KJX65854:KJX65864 KTT65854:KTT65864 LDP65854:LDP65864 LNL65854:LNL65864 LXH65854:LXH65864 MHD65854:MHD65864 MQZ65854:MQZ65864 NAV65854:NAV65864 NKR65854:NKR65864 NUN65854:NUN65864 OEJ65854:OEJ65864 OOF65854:OOF65864 OYB65854:OYB65864 PHX65854:PHX65864 PRT65854:PRT65864 QBP65854:QBP65864 QLL65854:QLL65864 QVH65854:QVH65864 RFD65854:RFD65864 ROZ65854:ROZ65864 RYV65854:RYV65864 SIR65854:SIR65864 SSN65854:SSN65864 TCJ65854:TCJ65864 TMF65854:TMF65864 TWB65854:TWB65864 UFX65854:UFX65864 UPT65854:UPT65864 UZP65854:UZP65864 VJL65854:VJL65864 VTH65854:VTH65864 WDD65854:WDD65864 WMZ65854:WMZ65864 WWV65854:WWV65864 V131413:V131423 KJ131390:KJ131400 UF131390:UF131400 AEB131390:AEB131400 ANX131390:ANX131400 AXT131390:AXT131400 BHP131390:BHP131400 BRL131390:BRL131400 CBH131390:CBH131400 CLD131390:CLD131400 CUZ131390:CUZ131400 DEV131390:DEV131400 DOR131390:DOR131400 DYN131390:DYN131400 EIJ131390:EIJ131400 ESF131390:ESF131400 FCB131390:FCB131400 FLX131390:FLX131400 FVT131390:FVT131400 GFP131390:GFP131400 GPL131390:GPL131400 GZH131390:GZH131400 HJD131390:HJD131400 HSZ131390:HSZ131400 ICV131390:ICV131400 IMR131390:IMR131400 IWN131390:IWN131400 JGJ131390:JGJ131400 JQF131390:JQF131400 KAB131390:KAB131400 KJX131390:KJX131400 KTT131390:KTT131400 LDP131390:LDP131400 LNL131390:LNL131400 LXH131390:LXH131400 MHD131390:MHD131400 MQZ131390:MQZ131400 NAV131390:NAV131400 NKR131390:NKR131400 NUN131390:NUN131400 OEJ131390:OEJ131400 OOF131390:OOF131400 OYB131390:OYB131400 PHX131390:PHX131400 PRT131390:PRT131400 QBP131390:QBP131400 QLL131390:QLL131400 QVH131390:QVH131400 RFD131390:RFD131400 ROZ131390:ROZ131400 RYV131390:RYV131400 SIR131390:SIR131400 SSN131390:SSN131400 TCJ131390:TCJ131400 TMF131390:TMF131400 TWB131390:TWB131400 UFX131390:UFX131400 UPT131390:UPT131400 UZP131390:UZP131400 VJL131390:VJL131400 VTH131390:VTH131400 WDD131390:WDD131400 WMZ131390:WMZ131400 WWV131390:WWV131400 V196949:V196959 KJ196926:KJ196936 UF196926:UF196936 AEB196926:AEB196936 ANX196926:ANX196936 AXT196926:AXT196936 BHP196926:BHP196936 BRL196926:BRL196936 CBH196926:CBH196936 CLD196926:CLD196936 CUZ196926:CUZ196936 DEV196926:DEV196936 DOR196926:DOR196936 DYN196926:DYN196936 EIJ196926:EIJ196936 ESF196926:ESF196936 FCB196926:FCB196936 FLX196926:FLX196936 FVT196926:FVT196936 GFP196926:GFP196936 GPL196926:GPL196936 GZH196926:GZH196936 HJD196926:HJD196936 HSZ196926:HSZ196936 ICV196926:ICV196936 IMR196926:IMR196936 IWN196926:IWN196936 JGJ196926:JGJ196936 JQF196926:JQF196936 KAB196926:KAB196936 KJX196926:KJX196936 KTT196926:KTT196936 LDP196926:LDP196936 LNL196926:LNL196936 LXH196926:LXH196936 MHD196926:MHD196936 MQZ196926:MQZ196936 NAV196926:NAV196936 NKR196926:NKR196936 NUN196926:NUN196936 OEJ196926:OEJ196936 OOF196926:OOF196936 OYB196926:OYB196936 PHX196926:PHX196936 PRT196926:PRT196936 QBP196926:QBP196936 QLL196926:QLL196936 QVH196926:QVH196936 RFD196926:RFD196936 ROZ196926:ROZ196936 RYV196926:RYV196936 SIR196926:SIR196936 SSN196926:SSN196936 TCJ196926:TCJ196936 TMF196926:TMF196936 TWB196926:TWB196936 UFX196926:UFX196936 UPT196926:UPT196936 UZP196926:UZP196936 VJL196926:VJL196936 VTH196926:VTH196936 WDD196926:WDD196936 WMZ196926:WMZ196936 WWV196926:WWV196936 V262485:V262495 KJ262462:KJ262472 UF262462:UF262472 AEB262462:AEB262472 ANX262462:ANX262472 AXT262462:AXT262472 BHP262462:BHP262472 BRL262462:BRL262472 CBH262462:CBH262472 CLD262462:CLD262472 CUZ262462:CUZ262472 DEV262462:DEV262472 DOR262462:DOR262472 DYN262462:DYN262472 EIJ262462:EIJ262472 ESF262462:ESF262472 FCB262462:FCB262472 FLX262462:FLX262472 FVT262462:FVT262472 GFP262462:GFP262472 GPL262462:GPL262472 GZH262462:GZH262472 HJD262462:HJD262472 HSZ262462:HSZ262472 ICV262462:ICV262472 IMR262462:IMR262472 IWN262462:IWN262472 JGJ262462:JGJ262472 JQF262462:JQF262472 KAB262462:KAB262472 KJX262462:KJX262472 KTT262462:KTT262472 LDP262462:LDP262472 LNL262462:LNL262472 LXH262462:LXH262472 MHD262462:MHD262472 MQZ262462:MQZ262472 NAV262462:NAV262472 NKR262462:NKR262472 NUN262462:NUN262472 OEJ262462:OEJ262472 OOF262462:OOF262472 OYB262462:OYB262472 PHX262462:PHX262472 PRT262462:PRT262472 QBP262462:QBP262472 QLL262462:QLL262472 QVH262462:QVH262472 RFD262462:RFD262472 ROZ262462:ROZ262472 RYV262462:RYV262472 SIR262462:SIR262472 SSN262462:SSN262472 TCJ262462:TCJ262472 TMF262462:TMF262472 TWB262462:TWB262472 UFX262462:UFX262472 UPT262462:UPT262472 UZP262462:UZP262472 VJL262462:VJL262472 VTH262462:VTH262472 WDD262462:WDD262472 WMZ262462:WMZ262472 WWV262462:WWV262472 V328021:V328031 KJ327998:KJ328008 UF327998:UF328008 AEB327998:AEB328008 ANX327998:ANX328008 AXT327998:AXT328008 BHP327998:BHP328008 BRL327998:BRL328008 CBH327998:CBH328008 CLD327998:CLD328008 CUZ327998:CUZ328008 DEV327998:DEV328008 DOR327998:DOR328008 DYN327998:DYN328008 EIJ327998:EIJ328008 ESF327998:ESF328008 FCB327998:FCB328008 FLX327998:FLX328008 FVT327998:FVT328008 GFP327998:GFP328008 GPL327998:GPL328008 GZH327998:GZH328008 HJD327998:HJD328008 HSZ327998:HSZ328008 ICV327998:ICV328008 IMR327998:IMR328008 IWN327998:IWN328008 JGJ327998:JGJ328008 JQF327998:JQF328008 KAB327998:KAB328008 KJX327998:KJX328008 KTT327998:KTT328008 LDP327998:LDP328008 LNL327998:LNL328008 LXH327998:LXH328008 MHD327998:MHD328008 MQZ327998:MQZ328008 NAV327998:NAV328008 NKR327998:NKR328008 NUN327998:NUN328008 OEJ327998:OEJ328008 OOF327998:OOF328008 OYB327998:OYB328008 PHX327998:PHX328008 PRT327998:PRT328008 QBP327998:QBP328008 QLL327998:QLL328008 QVH327998:QVH328008 RFD327998:RFD328008 ROZ327998:ROZ328008 RYV327998:RYV328008 SIR327998:SIR328008 SSN327998:SSN328008 TCJ327998:TCJ328008 TMF327998:TMF328008 TWB327998:TWB328008 UFX327998:UFX328008 UPT327998:UPT328008 UZP327998:UZP328008 VJL327998:VJL328008 VTH327998:VTH328008 WDD327998:WDD328008 WMZ327998:WMZ328008 WWV327998:WWV328008 V393557:V393567 KJ393534:KJ393544 UF393534:UF393544 AEB393534:AEB393544 ANX393534:ANX393544 AXT393534:AXT393544 BHP393534:BHP393544 BRL393534:BRL393544 CBH393534:CBH393544 CLD393534:CLD393544 CUZ393534:CUZ393544 DEV393534:DEV393544 DOR393534:DOR393544 DYN393534:DYN393544 EIJ393534:EIJ393544 ESF393534:ESF393544 FCB393534:FCB393544 FLX393534:FLX393544 FVT393534:FVT393544 GFP393534:GFP393544 GPL393534:GPL393544 GZH393534:GZH393544 HJD393534:HJD393544 HSZ393534:HSZ393544 ICV393534:ICV393544 IMR393534:IMR393544 IWN393534:IWN393544 JGJ393534:JGJ393544 JQF393534:JQF393544 KAB393534:KAB393544 KJX393534:KJX393544 KTT393534:KTT393544 LDP393534:LDP393544 LNL393534:LNL393544 LXH393534:LXH393544 MHD393534:MHD393544 MQZ393534:MQZ393544 NAV393534:NAV393544 NKR393534:NKR393544 NUN393534:NUN393544 OEJ393534:OEJ393544 OOF393534:OOF393544 OYB393534:OYB393544 PHX393534:PHX393544 PRT393534:PRT393544 QBP393534:QBP393544 QLL393534:QLL393544 QVH393534:QVH393544 RFD393534:RFD393544 ROZ393534:ROZ393544 RYV393534:RYV393544 SIR393534:SIR393544 SSN393534:SSN393544 TCJ393534:TCJ393544 TMF393534:TMF393544 TWB393534:TWB393544 UFX393534:UFX393544 UPT393534:UPT393544 UZP393534:UZP393544 VJL393534:VJL393544 VTH393534:VTH393544 WDD393534:WDD393544 WMZ393534:WMZ393544 WWV393534:WWV393544 V459093:V459103 KJ459070:KJ459080 UF459070:UF459080 AEB459070:AEB459080 ANX459070:ANX459080 AXT459070:AXT459080 BHP459070:BHP459080 BRL459070:BRL459080 CBH459070:CBH459080 CLD459070:CLD459080 CUZ459070:CUZ459080 DEV459070:DEV459080 DOR459070:DOR459080 DYN459070:DYN459080 EIJ459070:EIJ459080 ESF459070:ESF459080 FCB459070:FCB459080 FLX459070:FLX459080 FVT459070:FVT459080 GFP459070:GFP459080 GPL459070:GPL459080 GZH459070:GZH459080 HJD459070:HJD459080 HSZ459070:HSZ459080 ICV459070:ICV459080 IMR459070:IMR459080 IWN459070:IWN459080 JGJ459070:JGJ459080 JQF459070:JQF459080 KAB459070:KAB459080 KJX459070:KJX459080 KTT459070:KTT459080 LDP459070:LDP459080 LNL459070:LNL459080 LXH459070:LXH459080 MHD459070:MHD459080 MQZ459070:MQZ459080 NAV459070:NAV459080 NKR459070:NKR459080 NUN459070:NUN459080 OEJ459070:OEJ459080 OOF459070:OOF459080 OYB459070:OYB459080 PHX459070:PHX459080 PRT459070:PRT459080 QBP459070:QBP459080 QLL459070:QLL459080 QVH459070:QVH459080 RFD459070:RFD459080 ROZ459070:ROZ459080 RYV459070:RYV459080 SIR459070:SIR459080 SSN459070:SSN459080 TCJ459070:TCJ459080 TMF459070:TMF459080 TWB459070:TWB459080 UFX459070:UFX459080 UPT459070:UPT459080 UZP459070:UZP459080 VJL459070:VJL459080 VTH459070:VTH459080 WDD459070:WDD459080 WMZ459070:WMZ459080 WWV459070:WWV459080 V524629:V524639 KJ524606:KJ524616 UF524606:UF524616 AEB524606:AEB524616 ANX524606:ANX524616 AXT524606:AXT524616 BHP524606:BHP524616 BRL524606:BRL524616 CBH524606:CBH524616 CLD524606:CLD524616 CUZ524606:CUZ524616 DEV524606:DEV524616 DOR524606:DOR524616 DYN524606:DYN524616 EIJ524606:EIJ524616 ESF524606:ESF524616 FCB524606:FCB524616 FLX524606:FLX524616 FVT524606:FVT524616 GFP524606:GFP524616 GPL524606:GPL524616 GZH524606:GZH524616 HJD524606:HJD524616 HSZ524606:HSZ524616 ICV524606:ICV524616 IMR524606:IMR524616 IWN524606:IWN524616 JGJ524606:JGJ524616 JQF524606:JQF524616 KAB524606:KAB524616 KJX524606:KJX524616 KTT524606:KTT524616 LDP524606:LDP524616 LNL524606:LNL524616 LXH524606:LXH524616 MHD524606:MHD524616 MQZ524606:MQZ524616 NAV524606:NAV524616 NKR524606:NKR524616 NUN524606:NUN524616 OEJ524606:OEJ524616 OOF524606:OOF524616 OYB524606:OYB524616 PHX524606:PHX524616 PRT524606:PRT524616 QBP524606:QBP524616 QLL524606:QLL524616 QVH524606:QVH524616 RFD524606:RFD524616 ROZ524606:ROZ524616 RYV524606:RYV524616 SIR524606:SIR524616 SSN524606:SSN524616 TCJ524606:TCJ524616 TMF524606:TMF524616 TWB524606:TWB524616 UFX524606:UFX524616 UPT524606:UPT524616 UZP524606:UZP524616 VJL524606:VJL524616 VTH524606:VTH524616 WDD524606:WDD524616 WMZ524606:WMZ524616 WWV524606:WWV524616 V590165:V590175 KJ590142:KJ590152 UF590142:UF590152 AEB590142:AEB590152 ANX590142:ANX590152 AXT590142:AXT590152 BHP590142:BHP590152 BRL590142:BRL590152 CBH590142:CBH590152 CLD590142:CLD590152 CUZ590142:CUZ590152 DEV590142:DEV590152 DOR590142:DOR590152 DYN590142:DYN590152 EIJ590142:EIJ590152 ESF590142:ESF590152 FCB590142:FCB590152 FLX590142:FLX590152 FVT590142:FVT590152 GFP590142:GFP590152 GPL590142:GPL590152 GZH590142:GZH590152 HJD590142:HJD590152 HSZ590142:HSZ590152 ICV590142:ICV590152 IMR590142:IMR590152 IWN590142:IWN590152 JGJ590142:JGJ590152 JQF590142:JQF590152 KAB590142:KAB590152 KJX590142:KJX590152 KTT590142:KTT590152 LDP590142:LDP590152 LNL590142:LNL590152 LXH590142:LXH590152 MHD590142:MHD590152 MQZ590142:MQZ590152 NAV590142:NAV590152 NKR590142:NKR590152 NUN590142:NUN590152 OEJ590142:OEJ590152 OOF590142:OOF590152 OYB590142:OYB590152 PHX590142:PHX590152 PRT590142:PRT590152 QBP590142:QBP590152 QLL590142:QLL590152 QVH590142:QVH590152 RFD590142:RFD590152 ROZ590142:ROZ590152 RYV590142:RYV590152 SIR590142:SIR590152 SSN590142:SSN590152 TCJ590142:TCJ590152 TMF590142:TMF590152 TWB590142:TWB590152 UFX590142:UFX590152 UPT590142:UPT590152 UZP590142:UZP590152 VJL590142:VJL590152 VTH590142:VTH590152 WDD590142:WDD590152 WMZ590142:WMZ590152 WWV590142:WWV590152 V655701:V655711 KJ655678:KJ655688 UF655678:UF655688 AEB655678:AEB655688 ANX655678:ANX655688 AXT655678:AXT655688 BHP655678:BHP655688 BRL655678:BRL655688 CBH655678:CBH655688 CLD655678:CLD655688 CUZ655678:CUZ655688 DEV655678:DEV655688 DOR655678:DOR655688 DYN655678:DYN655688 EIJ655678:EIJ655688 ESF655678:ESF655688 FCB655678:FCB655688 FLX655678:FLX655688 FVT655678:FVT655688 GFP655678:GFP655688 GPL655678:GPL655688 GZH655678:GZH655688 HJD655678:HJD655688 HSZ655678:HSZ655688 ICV655678:ICV655688 IMR655678:IMR655688 IWN655678:IWN655688 JGJ655678:JGJ655688 JQF655678:JQF655688 KAB655678:KAB655688 KJX655678:KJX655688 KTT655678:KTT655688 LDP655678:LDP655688 LNL655678:LNL655688 LXH655678:LXH655688 MHD655678:MHD655688 MQZ655678:MQZ655688 NAV655678:NAV655688 NKR655678:NKR655688 NUN655678:NUN655688 OEJ655678:OEJ655688 OOF655678:OOF655688 OYB655678:OYB655688 PHX655678:PHX655688 PRT655678:PRT655688 QBP655678:QBP655688 QLL655678:QLL655688 QVH655678:QVH655688 RFD655678:RFD655688 ROZ655678:ROZ655688 RYV655678:RYV655688 SIR655678:SIR655688 SSN655678:SSN655688 TCJ655678:TCJ655688 TMF655678:TMF655688 TWB655678:TWB655688 UFX655678:UFX655688 UPT655678:UPT655688 UZP655678:UZP655688 VJL655678:VJL655688 VTH655678:VTH655688 WDD655678:WDD655688 WMZ655678:WMZ655688 WWV655678:WWV655688 V721237:V721247 KJ721214:KJ721224 UF721214:UF721224 AEB721214:AEB721224 ANX721214:ANX721224 AXT721214:AXT721224 BHP721214:BHP721224 BRL721214:BRL721224 CBH721214:CBH721224 CLD721214:CLD721224 CUZ721214:CUZ721224 DEV721214:DEV721224 DOR721214:DOR721224 DYN721214:DYN721224 EIJ721214:EIJ721224 ESF721214:ESF721224 FCB721214:FCB721224 FLX721214:FLX721224 FVT721214:FVT721224 GFP721214:GFP721224 GPL721214:GPL721224 GZH721214:GZH721224 HJD721214:HJD721224 HSZ721214:HSZ721224 ICV721214:ICV721224 IMR721214:IMR721224 IWN721214:IWN721224 JGJ721214:JGJ721224 JQF721214:JQF721224 KAB721214:KAB721224 KJX721214:KJX721224 KTT721214:KTT721224 LDP721214:LDP721224 LNL721214:LNL721224 LXH721214:LXH721224 MHD721214:MHD721224 MQZ721214:MQZ721224 NAV721214:NAV721224 NKR721214:NKR721224 NUN721214:NUN721224 OEJ721214:OEJ721224 OOF721214:OOF721224 OYB721214:OYB721224 PHX721214:PHX721224 PRT721214:PRT721224 QBP721214:QBP721224 QLL721214:QLL721224 QVH721214:QVH721224 RFD721214:RFD721224 ROZ721214:ROZ721224 RYV721214:RYV721224 SIR721214:SIR721224 SSN721214:SSN721224 TCJ721214:TCJ721224 TMF721214:TMF721224 TWB721214:TWB721224 UFX721214:UFX721224 UPT721214:UPT721224 UZP721214:UZP721224 VJL721214:VJL721224 VTH721214:VTH721224 WDD721214:WDD721224 WMZ721214:WMZ721224 WWV721214:WWV721224 V786773:V786783 KJ786750:KJ786760 UF786750:UF786760 AEB786750:AEB786760 ANX786750:ANX786760 AXT786750:AXT786760 BHP786750:BHP786760 BRL786750:BRL786760 CBH786750:CBH786760 CLD786750:CLD786760 CUZ786750:CUZ786760 DEV786750:DEV786760 DOR786750:DOR786760 DYN786750:DYN786760 EIJ786750:EIJ786760 ESF786750:ESF786760 FCB786750:FCB786760 FLX786750:FLX786760 FVT786750:FVT786760 GFP786750:GFP786760 GPL786750:GPL786760 GZH786750:GZH786760 HJD786750:HJD786760 HSZ786750:HSZ786760 ICV786750:ICV786760 IMR786750:IMR786760 IWN786750:IWN786760 JGJ786750:JGJ786760 JQF786750:JQF786760 KAB786750:KAB786760 KJX786750:KJX786760 KTT786750:KTT786760 LDP786750:LDP786760 LNL786750:LNL786760 LXH786750:LXH786760 MHD786750:MHD786760 MQZ786750:MQZ786760 NAV786750:NAV786760 NKR786750:NKR786760 NUN786750:NUN786760 OEJ786750:OEJ786760 OOF786750:OOF786760 OYB786750:OYB786760 PHX786750:PHX786760 PRT786750:PRT786760 QBP786750:QBP786760 QLL786750:QLL786760 QVH786750:QVH786760 RFD786750:RFD786760 ROZ786750:ROZ786760 RYV786750:RYV786760 SIR786750:SIR786760 SSN786750:SSN786760 TCJ786750:TCJ786760 TMF786750:TMF786760 TWB786750:TWB786760 UFX786750:UFX786760 UPT786750:UPT786760 UZP786750:UZP786760 VJL786750:VJL786760 VTH786750:VTH786760 WDD786750:WDD786760 WMZ786750:WMZ786760 WWV786750:WWV786760 V852309:V852319 KJ852286:KJ852296 UF852286:UF852296 AEB852286:AEB852296 ANX852286:ANX852296 AXT852286:AXT852296 BHP852286:BHP852296 BRL852286:BRL852296 CBH852286:CBH852296 CLD852286:CLD852296 CUZ852286:CUZ852296 DEV852286:DEV852296 DOR852286:DOR852296 DYN852286:DYN852296 EIJ852286:EIJ852296 ESF852286:ESF852296 FCB852286:FCB852296 FLX852286:FLX852296 FVT852286:FVT852296 GFP852286:GFP852296 GPL852286:GPL852296 GZH852286:GZH852296 HJD852286:HJD852296 HSZ852286:HSZ852296 ICV852286:ICV852296 IMR852286:IMR852296 IWN852286:IWN852296 JGJ852286:JGJ852296 JQF852286:JQF852296 KAB852286:KAB852296 KJX852286:KJX852296 KTT852286:KTT852296 LDP852286:LDP852296 LNL852286:LNL852296 LXH852286:LXH852296 MHD852286:MHD852296 MQZ852286:MQZ852296 NAV852286:NAV852296 NKR852286:NKR852296 NUN852286:NUN852296 OEJ852286:OEJ852296 OOF852286:OOF852296 OYB852286:OYB852296 PHX852286:PHX852296 PRT852286:PRT852296 QBP852286:QBP852296 QLL852286:QLL852296 QVH852286:QVH852296 RFD852286:RFD852296 ROZ852286:ROZ852296 RYV852286:RYV852296 SIR852286:SIR852296 SSN852286:SSN852296 TCJ852286:TCJ852296 TMF852286:TMF852296 TWB852286:TWB852296 UFX852286:UFX852296 UPT852286:UPT852296 UZP852286:UZP852296 VJL852286:VJL852296 VTH852286:VTH852296 WDD852286:WDD852296 WMZ852286:WMZ852296 WWV852286:WWV852296 V917845:V917855 KJ917822:KJ917832 UF917822:UF917832 AEB917822:AEB917832 ANX917822:ANX917832 AXT917822:AXT917832 BHP917822:BHP917832 BRL917822:BRL917832 CBH917822:CBH917832 CLD917822:CLD917832 CUZ917822:CUZ917832 DEV917822:DEV917832 DOR917822:DOR917832 DYN917822:DYN917832 EIJ917822:EIJ917832 ESF917822:ESF917832 FCB917822:FCB917832 FLX917822:FLX917832 FVT917822:FVT917832 GFP917822:GFP917832 GPL917822:GPL917832 GZH917822:GZH917832 HJD917822:HJD917832 HSZ917822:HSZ917832 ICV917822:ICV917832 IMR917822:IMR917832 IWN917822:IWN917832 JGJ917822:JGJ917832 JQF917822:JQF917832 KAB917822:KAB917832 KJX917822:KJX917832 KTT917822:KTT917832 LDP917822:LDP917832 LNL917822:LNL917832 LXH917822:LXH917832 MHD917822:MHD917832 MQZ917822:MQZ917832 NAV917822:NAV917832 NKR917822:NKR917832 NUN917822:NUN917832 OEJ917822:OEJ917832 OOF917822:OOF917832 OYB917822:OYB917832 PHX917822:PHX917832 PRT917822:PRT917832 QBP917822:QBP917832 QLL917822:QLL917832 QVH917822:QVH917832 RFD917822:RFD917832 ROZ917822:ROZ917832 RYV917822:RYV917832 SIR917822:SIR917832 SSN917822:SSN917832 TCJ917822:TCJ917832 TMF917822:TMF917832 TWB917822:TWB917832 UFX917822:UFX917832 UPT917822:UPT917832 UZP917822:UZP917832 VJL917822:VJL917832 VTH917822:VTH917832 WDD917822:WDD917832 WMZ917822:WMZ917832 WWV917822:WWV917832 V983381:V983391 KJ983358:KJ983368 UF983358:UF983368 AEB983358:AEB983368 ANX983358:ANX983368 AXT983358:AXT983368 BHP983358:BHP983368 BRL983358:BRL983368 CBH983358:CBH983368 CLD983358:CLD983368 CUZ983358:CUZ983368 DEV983358:DEV983368 DOR983358:DOR983368 DYN983358:DYN983368 EIJ983358:EIJ983368 ESF983358:ESF983368 FCB983358:FCB983368 FLX983358:FLX983368 FVT983358:FVT983368 GFP983358:GFP983368 GPL983358:GPL983368 GZH983358:GZH983368 HJD983358:HJD983368 HSZ983358:HSZ983368 ICV983358:ICV983368 IMR983358:IMR983368 IWN983358:IWN983368 JGJ983358:JGJ983368 JQF983358:JQF983368 KAB983358:KAB983368 KJX983358:KJX983368 KTT983358:KTT983368 LDP983358:LDP983368 LNL983358:LNL983368 LXH983358:LXH983368 MHD983358:MHD983368 MQZ983358:MQZ983368 NAV983358:NAV983368 NKR983358:NKR983368 NUN983358:NUN983368 OEJ983358:OEJ983368 OOF983358:OOF983368 OYB983358:OYB983368 PHX983358:PHX983368 PRT983358:PRT983368 QBP983358:QBP983368 QLL983358:QLL983368 QVH983358:QVH983368 RFD983358:RFD983368 ROZ983358:ROZ983368 RYV983358:RYV983368 SIR983358:SIR983368 SSN983358:SSN983368 TCJ983358:TCJ983368 TMF983358:TMF983368 TWB983358:TWB983368 UFX983358:UFX983368 UPT983358:UPT983368 UZP983358:UZP983368 VJL983358:VJL983368 VTH983358:VTH983368 WDD983358:WDD983368 WMZ983358:WMZ983368" xr:uid="{6D7CB785-7F3A-423E-9667-EF5CD5C59AC7}">
      <formula1>$T$368:$T$382</formula1>
    </dataValidation>
    <dataValidation type="list" showInputMessage="1" showErrorMessage="1" sqref="WWU983358:WWU983368 JW8:JW138 JW302 TS8:TS138 TS302 ADO8:ADO138 ADO302 ANK8:ANK138 ANK302 AXG8:AXG138 AXG302 BHC8:BHC138 BHC302 BQY8:BQY138 BQY302 CAU8:CAU138 CAU302 CKQ8:CKQ138 CKQ302 CUM8:CUM138 CUM302 DEI8:DEI138 DEI302 DOE8:DOE138 DOE302 DYA8:DYA138 DYA302 EHW8:EHW138 EHW302 ERS8:ERS138 ERS302 FBO8:FBO138 FBO302 FLK8:FLK138 FLK302 FVG8:FVG138 FVG302 GFC8:GFC138 GFC302 GOY8:GOY138 GOY302 GYU8:GYU138 GYU302 HIQ8:HIQ138 HIQ302 HSM8:HSM138 HSM302 ICI8:ICI138 ICI302 IME8:IME138 IME302 IWA8:IWA138 IWA302 JFW8:JFW138 JFW302 JPS8:JPS138 JPS302 JZO8:JZO138 JZO302 KJK8:KJK138 KJK302 KTG8:KTG138 KTG302 LDC8:LDC138 LDC302 LMY8:LMY138 LMY302 LWU8:LWU138 LWU302 MGQ8:MGQ138 MGQ302 MQM8:MQM138 MQM302 NAI8:NAI138 NAI302 NKE8:NKE138 NKE302 NUA8:NUA138 NUA302 ODW8:ODW138 ODW302 ONS8:ONS138 ONS302 OXO8:OXO138 OXO302 PHK8:PHK138 PHK302 PRG8:PRG138 PRG302 QBC8:QBC138 QBC302 QKY8:QKY138 QKY302 QUU8:QUU138 QUU302 REQ8:REQ138 REQ302 ROM8:ROM138 ROM302 RYI8:RYI138 RYI302 SIE8:SIE138 SIE302 SSA8:SSA138 SSA302 TBW8:TBW138 TBW302 TLS8:TLS138 TLS302 TVO8:TVO138 TVO302 UFK8:UFK138 UFK302 UPG8:UPG138 UPG302 UZC8:UZC138 UZC302 VIY8:VIY138 VIY302 VSU8:VSU138 VSU302 WCQ8:WCQ138 WCQ302 WMM8:WMM138 WMM302 WWI8:WWI138 WWI302 WMY983358:WMY983368 WDC983358:WDC983368 VTG983358:VTG983368 VJK983358:VJK983368 UZO983358:UZO983368 UPS983358:UPS983368 UFW983358:UFW983368 TWA983358:TWA983368 TME983358:TME983368 TCI983358:TCI983368 SSM983358:SSM983368 SIQ983358:SIQ983368 RYU983358:RYU983368 ROY983358:ROY983368 RFC983358:RFC983368 QVG983358:QVG983368 QLK983358:QLK983368 QBO983358:QBO983368 PRS983358:PRS983368 PHW983358:PHW983368 OYA983358:OYA983368 OOE983358:OOE983368 OEI983358:OEI983368 NUM983358:NUM983368 NKQ983358:NKQ983368 NAU983358:NAU983368 MQY983358:MQY983368 MHC983358:MHC983368 LXG983358:LXG983368 LNK983358:LNK983368 LDO983358:LDO983368 KTS983358:KTS983368 KJW983358:KJW983368 KAA983358:KAA983368 JQE983358:JQE983368 JGI983358:JGI983368 IWM983358:IWM983368 IMQ983358:IMQ983368 ICU983358:ICU983368 HSY983358:HSY983368 HJC983358:HJC983368 GZG983358:GZG983368 GPK983358:GPK983368 GFO983358:GFO983368 FVS983358:FVS983368 FLW983358:FLW983368 FCA983358:FCA983368 ESE983358:ESE983368 EII983358:EII983368 DYM983358:DYM983368 DOQ983358:DOQ983368 DEU983358:DEU983368 CUY983358:CUY983368 CLC983358:CLC983368 CBG983358:CBG983368 BRK983358:BRK983368 BHO983358:BHO983368 AXS983358:AXS983368 ANW983358:ANW983368 AEA983358:AEA983368 UE983358:UE983368 KI983358:KI983368 U983381:U983391 WWU917822:WWU917832 WMY917822:WMY917832 WDC917822:WDC917832 VTG917822:VTG917832 VJK917822:VJK917832 UZO917822:UZO917832 UPS917822:UPS917832 UFW917822:UFW917832 TWA917822:TWA917832 TME917822:TME917832 TCI917822:TCI917832 SSM917822:SSM917832 SIQ917822:SIQ917832 RYU917822:RYU917832 ROY917822:ROY917832 RFC917822:RFC917832 QVG917822:QVG917832 QLK917822:QLK917832 QBO917822:QBO917832 PRS917822:PRS917832 PHW917822:PHW917832 OYA917822:OYA917832 OOE917822:OOE917832 OEI917822:OEI917832 NUM917822:NUM917832 NKQ917822:NKQ917832 NAU917822:NAU917832 MQY917822:MQY917832 MHC917822:MHC917832 LXG917822:LXG917832 LNK917822:LNK917832 LDO917822:LDO917832 KTS917822:KTS917832 KJW917822:KJW917832 KAA917822:KAA917832 JQE917822:JQE917832 JGI917822:JGI917832 IWM917822:IWM917832 IMQ917822:IMQ917832 ICU917822:ICU917832 HSY917822:HSY917832 HJC917822:HJC917832 GZG917822:GZG917832 GPK917822:GPK917832 GFO917822:GFO917832 FVS917822:FVS917832 FLW917822:FLW917832 FCA917822:FCA917832 ESE917822:ESE917832 EII917822:EII917832 DYM917822:DYM917832 DOQ917822:DOQ917832 DEU917822:DEU917832 CUY917822:CUY917832 CLC917822:CLC917832 CBG917822:CBG917832 BRK917822:BRK917832 BHO917822:BHO917832 AXS917822:AXS917832 ANW917822:ANW917832 AEA917822:AEA917832 UE917822:UE917832 KI917822:KI917832 U917845:U917855 WWU852286:WWU852296 WMY852286:WMY852296 WDC852286:WDC852296 VTG852286:VTG852296 VJK852286:VJK852296 UZO852286:UZO852296 UPS852286:UPS852296 UFW852286:UFW852296 TWA852286:TWA852296 TME852286:TME852296 TCI852286:TCI852296 SSM852286:SSM852296 SIQ852286:SIQ852296 RYU852286:RYU852296 ROY852286:ROY852296 RFC852286:RFC852296 QVG852286:QVG852296 QLK852286:QLK852296 QBO852286:QBO852296 PRS852286:PRS852296 PHW852286:PHW852296 OYA852286:OYA852296 OOE852286:OOE852296 OEI852286:OEI852296 NUM852286:NUM852296 NKQ852286:NKQ852296 NAU852286:NAU852296 MQY852286:MQY852296 MHC852286:MHC852296 LXG852286:LXG852296 LNK852286:LNK852296 LDO852286:LDO852296 KTS852286:KTS852296 KJW852286:KJW852296 KAA852286:KAA852296 JQE852286:JQE852296 JGI852286:JGI852296 IWM852286:IWM852296 IMQ852286:IMQ852296 ICU852286:ICU852296 HSY852286:HSY852296 HJC852286:HJC852296 GZG852286:GZG852296 GPK852286:GPK852296 GFO852286:GFO852296 FVS852286:FVS852296 FLW852286:FLW852296 FCA852286:FCA852296 ESE852286:ESE852296 EII852286:EII852296 DYM852286:DYM852296 DOQ852286:DOQ852296 DEU852286:DEU852296 CUY852286:CUY852296 CLC852286:CLC852296 CBG852286:CBG852296 BRK852286:BRK852296 BHO852286:BHO852296 AXS852286:AXS852296 ANW852286:ANW852296 AEA852286:AEA852296 UE852286:UE852296 KI852286:KI852296 U852309:U852319 WWU786750:WWU786760 WMY786750:WMY786760 WDC786750:WDC786760 VTG786750:VTG786760 VJK786750:VJK786760 UZO786750:UZO786760 UPS786750:UPS786760 UFW786750:UFW786760 TWA786750:TWA786760 TME786750:TME786760 TCI786750:TCI786760 SSM786750:SSM786760 SIQ786750:SIQ786760 RYU786750:RYU786760 ROY786750:ROY786760 RFC786750:RFC786760 QVG786750:QVG786760 QLK786750:QLK786760 QBO786750:QBO786760 PRS786750:PRS786760 PHW786750:PHW786760 OYA786750:OYA786760 OOE786750:OOE786760 OEI786750:OEI786760 NUM786750:NUM786760 NKQ786750:NKQ786760 NAU786750:NAU786760 MQY786750:MQY786760 MHC786750:MHC786760 LXG786750:LXG786760 LNK786750:LNK786760 LDO786750:LDO786760 KTS786750:KTS786760 KJW786750:KJW786760 KAA786750:KAA786760 JQE786750:JQE786760 JGI786750:JGI786760 IWM786750:IWM786760 IMQ786750:IMQ786760 ICU786750:ICU786760 HSY786750:HSY786760 HJC786750:HJC786760 GZG786750:GZG786760 GPK786750:GPK786760 GFO786750:GFO786760 FVS786750:FVS786760 FLW786750:FLW786760 FCA786750:FCA786760 ESE786750:ESE786760 EII786750:EII786760 DYM786750:DYM786760 DOQ786750:DOQ786760 DEU786750:DEU786760 CUY786750:CUY786760 CLC786750:CLC786760 CBG786750:CBG786760 BRK786750:BRK786760 BHO786750:BHO786760 AXS786750:AXS786760 ANW786750:ANW786760 AEA786750:AEA786760 UE786750:UE786760 KI786750:KI786760 U786773:U786783 WWU721214:WWU721224 WMY721214:WMY721224 WDC721214:WDC721224 VTG721214:VTG721224 VJK721214:VJK721224 UZO721214:UZO721224 UPS721214:UPS721224 UFW721214:UFW721224 TWA721214:TWA721224 TME721214:TME721224 TCI721214:TCI721224 SSM721214:SSM721224 SIQ721214:SIQ721224 RYU721214:RYU721224 ROY721214:ROY721224 RFC721214:RFC721224 QVG721214:QVG721224 QLK721214:QLK721224 QBO721214:QBO721224 PRS721214:PRS721224 PHW721214:PHW721224 OYA721214:OYA721224 OOE721214:OOE721224 OEI721214:OEI721224 NUM721214:NUM721224 NKQ721214:NKQ721224 NAU721214:NAU721224 MQY721214:MQY721224 MHC721214:MHC721224 LXG721214:LXG721224 LNK721214:LNK721224 LDO721214:LDO721224 KTS721214:KTS721224 KJW721214:KJW721224 KAA721214:KAA721224 JQE721214:JQE721224 JGI721214:JGI721224 IWM721214:IWM721224 IMQ721214:IMQ721224 ICU721214:ICU721224 HSY721214:HSY721224 HJC721214:HJC721224 GZG721214:GZG721224 GPK721214:GPK721224 GFO721214:GFO721224 FVS721214:FVS721224 FLW721214:FLW721224 FCA721214:FCA721224 ESE721214:ESE721224 EII721214:EII721224 DYM721214:DYM721224 DOQ721214:DOQ721224 DEU721214:DEU721224 CUY721214:CUY721224 CLC721214:CLC721224 CBG721214:CBG721224 BRK721214:BRK721224 BHO721214:BHO721224 AXS721214:AXS721224 ANW721214:ANW721224 AEA721214:AEA721224 UE721214:UE721224 KI721214:KI721224 U721237:U721247 WWU655678:WWU655688 WMY655678:WMY655688 WDC655678:WDC655688 VTG655678:VTG655688 VJK655678:VJK655688 UZO655678:UZO655688 UPS655678:UPS655688 UFW655678:UFW655688 TWA655678:TWA655688 TME655678:TME655688 TCI655678:TCI655688 SSM655678:SSM655688 SIQ655678:SIQ655688 RYU655678:RYU655688 ROY655678:ROY655688 RFC655678:RFC655688 QVG655678:QVG655688 QLK655678:QLK655688 QBO655678:QBO655688 PRS655678:PRS655688 PHW655678:PHW655688 OYA655678:OYA655688 OOE655678:OOE655688 OEI655678:OEI655688 NUM655678:NUM655688 NKQ655678:NKQ655688 NAU655678:NAU655688 MQY655678:MQY655688 MHC655678:MHC655688 LXG655678:LXG655688 LNK655678:LNK655688 LDO655678:LDO655688 KTS655678:KTS655688 KJW655678:KJW655688 KAA655678:KAA655688 JQE655678:JQE655688 JGI655678:JGI655688 IWM655678:IWM655688 IMQ655678:IMQ655688 ICU655678:ICU655688 HSY655678:HSY655688 HJC655678:HJC655688 GZG655678:GZG655688 GPK655678:GPK655688 GFO655678:GFO655688 FVS655678:FVS655688 FLW655678:FLW655688 FCA655678:FCA655688 ESE655678:ESE655688 EII655678:EII655688 DYM655678:DYM655688 DOQ655678:DOQ655688 DEU655678:DEU655688 CUY655678:CUY655688 CLC655678:CLC655688 CBG655678:CBG655688 BRK655678:BRK655688 BHO655678:BHO655688 AXS655678:AXS655688 ANW655678:ANW655688 AEA655678:AEA655688 UE655678:UE655688 KI655678:KI655688 U655701:U655711 WWU590142:WWU590152 WMY590142:WMY590152 WDC590142:WDC590152 VTG590142:VTG590152 VJK590142:VJK590152 UZO590142:UZO590152 UPS590142:UPS590152 UFW590142:UFW590152 TWA590142:TWA590152 TME590142:TME590152 TCI590142:TCI590152 SSM590142:SSM590152 SIQ590142:SIQ590152 RYU590142:RYU590152 ROY590142:ROY590152 RFC590142:RFC590152 QVG590142:QVG590152 QLK590142:QLK590152 QBO590142:QBO590152 PRS590142:PRS590152 PHW590142:PHW590152 OYA590142:OYA590152 OOE590142:OOE590152 OEI590142:OEI590152 NUM590142:NUM590152 NKQ590142:NKQ590152 NAU590142:NAU590152 MQY590142:MQY590152 MHC590142:MHC590152 LXG590142:LXG590152 LNK590142:LNK590152 LDO590142:LDO590152 KTS590142:KTS590152 KJW590142:KJW590152 KAA590142:KAA590152 JQE590142:JQE590152 JGI590142:JGI590152 IWM590142:IWM590152 IMQ590142:IMQ590152 ICU590142:ICU590152 HSY590142:HSY590152 HJC590142:HJC590152 GZG590142:GZG590152 GPK590142:GPK590152 GFO590142:GFO590152 FVS590142:FVS590152 FLW590142:FLW590152 FCA590142:FCA590152 ESE590142:ESE590152 EII590142:EII590152 DYM590142:DYM590152 DOQ590142:DOQ590152 DEU590142:DEU590152 CUY590142:CUY590152 CLC590142:CLC590152 CBG590142:CBG590152 BRK590142:BRK590152 BHO590142:BHO590152 AXS590142:AXS590152 ANW590142:ANW590152 AEA590142:AEA590152 UE590142:UE590152 KI590142:KI590152 U590165:U590175 WWU524606:WWU524616 WMY524606:WMY524616 WDC524606:WDC524616 VTG524606:VTG524616 VJK524606:VJK524616 UZO524606:UZO524616 UPS524606:UPS524616 UFW524606:UFW524616 TWA524606:TWA524616 TME524606:TME524616 TCI524606:TCI524616 SSM524606:SSM524616 SIQ524606:SIQ524616 RYU524606:RYU524616 ROY524606:ROY524616 RFC524606:RFC524616 QVG524606:QVG524616 QLK524606:QLK524616 QBO524606:QBO524616 PRS524606:PRS524616 PHW524606:PHW524616 OYA524606:OYA524616 OOE524606:OOE524616 OEI524606:OEI524616 NUM524606:NUM524616 NKQ524606:NKQ524616 NAU524606:NAU524616 MQY524606:MQY524616 MHC524606:MHC524616 LXG524606:LXG524616 LNK524606:LNK524616 LDO524606:LDO524616 KTS524606:KTS524616 KJW524606:KJW524616 KAA524606:KAA524616 JQE524606:JQE524616 JGI524606:JGI524616 IWM524606:IWM524616 IMQ524606:IMQ524616 ICU524606:ICU524616 HSY524606:HSY524616 HJC524606:HJC524616 GZG524606:GZG524616 GPK524606:GPK524616 GFO524606:GFO524616 FVS524606:FVS524616 FLW524606:FLW524616 FCA524606:FCA524616 ESE524606:ESE524616 EII524606:EII524616 DYM524606:DYM524616 DOQ524606:DOQ524616 DEU524606:DEU524616 CUY524606:CUY524616 CLC524606:CLC524616 CBG524606:CBG524616 BRK524606:BRK524616 BHO524606:BHO524616 AXS524606:AXS524616 ANW524606:ANW524616 AEA524606:AEA524616 UE524606:UE524616 KI524606:KI524616 U524629:U524639 WWU459070:WWU459080 WMY459070:WMY459080 WDC459070:WDC459080 VTG459070:VTG459080 VJK459070:VJK459080 UZO459070:UZO459080 UPS459070:UPS459080 UFW459070:UFW459080 TWA459070:TWA459080 TME459070:TME459080 TCI459070:TCI459080 SSM459070:SSM459080 SIQ459070:SIQ459080 RYU459070:RYU459080 ROY459070:ROY459080 RFC459070:RFC459080 QVG459070:QVG459080 QLK459070:QLK459080 QBO459070:QBO459080 PRS459070:PRS459080 PHW459070:PHW459080 OYA459070:OYA459080 OOE459070:OOE459080 OEI459070:OEI459080 NUM459070:NUM459080 NKQ459070:NKQ459080 NAU459070:NAU459080 MQY459070:MQY459080 MHC459070:MHC459080 LXG459070:LXG459080 LNK459070:LNK459080 LDO459070:LDO459080 KTS459070:KTS459080 KJW459070:KJW459080 KAA459070:KAA459080 JQE459070:JQE459080 JGI459070:JGI459080 IWM459070:IWM459080 IMQ459070:IMQ459080 ICU459070:ICU459080 HSY459070:HSY459080 HJC459070:HJC459080 GZG459070:GZG459080 GPK459070:GPK459080 GFO459070:GFO459080 FVS459070:FVS459080 FLW459070:FLW459080 FCA459070:FCA459080 ESE459070:ESE459080 EII459070:EII459080 DYM459070:DYM459080 DOQ459070:DOQ459080 DEU459070:DEU459080 CUY459070:CUY459080 CLC459070:CLC459080 CBG459070:CBG459080 BRK459070:BRK459080 BHO459070:BHO459080 AXS459070:AXS459080 ANW459070:ANW459080 AEA459070:AEA459080 UE459070:UE459080 KI459070:KI459080 U459093:U459103 WWU393534:WWU393544 WMY393534:WMY393544 WDC393534:WDC393544 VTG393534:VTG393544 VJK393534:VJK393544 UZO393534:UZO393544 UPS393534:UPS393544 UFW393534:UFW393544 TWA393534:TWA393544 TME393534:TME393544 TCI393534:TCI393544 SSM393534:SSM393544 SIQ393534:SIQ393544 RYU393534:RYU393544 ROY393534:ROY393544 RFC393534:RFC393544 QVG393534:QVG393544 QLK393534:QLK393544 QBO393534:QBO393544 PRS393534:PRS393544 PHW393534:PHW393544 OYA393534:OYA393544 OOE393534:OOE393544 OEI393534:OEI393544 NUM393534:NUM393544 NKQ393534:NKQ393544 NAU393534:NAU393544 MQY393534:MQY393544 MHC393534:MHC393544 LXG393534:LXG393544 LNK393534:LNK393544 LDO393534:LDO393544 KTS393534:KTS393544 KJW393534:KJW393544 KAA393534:KAA393544 JQE393534:JQE393544 JGI393534:JGI393544 IWM393534:IWM393544 IMQ393534:IMQ393544 ICU393534:ICU393544 HSY393534:HSY393544 HJC393534:HJC393544 GZG393534:GZG393544 GPK393534:GPK393544 GFO393534:GFO393544 FVS393534:FVS393544 FLW393534:FLW393544 FCA393534:FCA393544 ESE393534:ESE393544 EII393534:EII393544 DYM393534:DYM393544 DOQ393534:DOQ393544 DEU393534:DEU393544 CUY393534:CUY393544 CLC393534:CLC393544 CBG393534:CBG393544 BRK393534:BRK393544 BHO393534:BHO393544 AXS393534:AXS393544 ANW393534:ANW393544 AEA393534:AEA393544 UE393534:UE393544 KI393534:KI393544 U393557:U393567 WWU327998:WWU328008 WMY327998:WMY328008 WDC327998:WDC328008 VTG327998:VTG328008 VJK327998:VJK328008 UZO327998:UZO328008 UPS327998:UPS328008 UFW327998:UFW328008 TWA327998:TWA328008 TME327998:TME328008 TCI327998:TCI328008 SSM327998:SSM328008 SIQ327998:SIQ328008 RYU327998:RYU328008 ROY327998:ROY328008 RFC327998:RFC328008 QVG327998:QVG328008 QLK327998:QLK328008 QBO327998:QBO328008 PRS327998:PRS328008 PHW327998:PHW328008 OYA327998:OYA328008 OOE327998:OOE328008 OEI327998:OEI328008 NUM327998:NUM328008 NKQ327998:NKQ328008 NAU327998:NAU328008 MQY327998:MQY328008 MHC327998:MHC328008 LXG327998:LXG328008 LNK327998:LNK328008 LDO327998:LDO328008 KTS327998:KTS328008 KJW327998:KJW328008 KAA327998:KAA328008 JQE327998:JQE328008 JGI327998:JGI328008 IWM327998:IWM328008 IMQ327998:IMQ328008 ICU327998:ICU328008 HSY327998:HSY328008 HJC327998:HJC328008 GZG327998:GZG328008 GPK327998:GPK328008 GFO327998:GFO328008 FVS327998:FVS328008 FLW327998:FLW328008 FCA327998:FCA328008 ESE327998:ESE328008 EII327998:EII328008 DYM327998:DYM328008 DOQ327998:DOQ328008 DEU327998:DEU328008 CUY327998:CUY328008 CLC327998:CLC328008 CBG327998:CBG328008 BRK327998:BRK328008 BHO327998:BHO328008 AXS327998:AXS328008 ANW327998:ANW328008 AEA327998:AEA328008 UE327998:UE328008 KI327998:KI328008 U328021:U328031 WWU262462:WWU262472 WMY262462:WMY262472 WDC262462:WDC262472 VTG262462:VTG262472 VJK262462:VJK262472 UZO262462:UZO262472 UPS262462:UPS262472 UFW262462:UFW262472 TWA262462:TWA262472 TME262462:TME262472 TCI262462:TCI262472 SSM262462:SSM262472 SIQ262462:SIQ262472 RYU262462:RYU262472 ROY262462:ROY262472 RFC262462:RFC262472 QVG262462:QVG262472 QLK262462:QLK262472 QBO262462:QBO262472 PRS262462:PRS262472 PHW262462:PHW262472 OYA262462:OYA262472 OOE262462:OOE262472 OEI262462:OEI262472 NUM262462:NUM262472 NKQ262462:NKQ262472 NAU262462:NAU262472 MQY262462:MQY262472 MHC262462:MHC262472 LXG262462:LXG262472 LNK262462:LNK262472 LDO262462:LDO262472 KTS262462:KTS262472 KJW262462:KJW262472 KAA262462:KAA262472 JQE262462:JQE262472 JGI262462:JGI262472 IWM262462:IWM262472 IMQ262462:IMQ262472 ICU262462:ICU262472 HSY262462:HSY262472 HJC262462:HJC262472 GZG262462:GZG262472 GPK262462:GPK262472 GFO262462:GFO262472 FVS262462:FVS262472 FLW262462:FLW262472 FCA262462:FCA262472 ESE262462:ESE262472 EII262462:EII262472 DYM262462:DYM262472 DOQ262462:DOQ262472 DEU262462:DEU262472 CUY262462:CUY262472 CLC262462:CLC262472 CBG262462:CBG262472 BRK262462:BRK262472 BHO262462:BHO262472 AXS262462:AXS262472 ANW262462:ANW262472 AEA262462:AEA262472 UE262462:UE262472 KI262462:KI262472 U262485:U262495 WWU196926:WWU196936 WMY196926:WMY196936 WDC196926:WDC196936 VTG196926:VTG196936 VJK196926:VJK196936 UZO196926:UZO196936 UPS196926:UPS196936 UFW196926:UFW196936 TWA196926:TWA196936 TME196926:TME196936 TCI196926:TCI196936 SSM196926:SSM196936 SIQ196926:SIQ196936 RYU196926:RYU196936 ROY196926:ROY196936 RFC196926:RFC196936 QVG196926:QVG196936 QLK196926:QLK196936 QBO196926:QBO196936 PRS196926:PRS196936 PHW196926:PHW196936 OYA196926:OYA196936 OOE196926:OOE196936 OEI196926:OEI196936 NUM196926:NUM196936 NKQ196926:NKQ196936 NAU196926:NAU196936 MQY196926:MQY196936 MHC196926:MHC196936 LXG196926:LXG196936 LNK196926:LNK196936 LDO196926:LDO196936 KTS196926:KTS196936 KJW196926:KJW196936 KAA196926:KAA196936 JQE196926:JQE196936 JGI196926:JGI196936 IWM196926:IWM196936 IMQ196926:IMQ196936 ICU196926:ICU196936 HSY196926:HSY196936 HJC196926:HJC196936 GZG196926:GZG196936 GPK196926:GPK196936 GFO196926:GFO196936 FVS196926:FVS196936 FLW196926:FLW196936 FCA196926:FCA196936 ESE196926:ESE196936 EII196926:EII196936 DYM196926:DYM196936 DOQ196926:DOQ196936 DEU196926:DEU196936 CUY196926:CUY196936 CLC196926:CLC196936 CBG196926:CBG196936 BRK196926:BRK196936 BHO196926:BHO196936 AXS196926:AXS196936 ANW196926:ANW196936 AEA196926:AEA196936 UE196926:UE196936 KI196926:KI196936 U196949:U196959 WWU131390:WWU131400 WMY131390:WMY131400 WDC131390:WDC131400 VTG131390:VTG131400 VJK131390:VJK131400 UZO131390:UZO131400 UPS131390:UPS131400 UFW131390:UFW131400 TWA131390:TWA131400 TME131390:TME131400 TCI131390:TCI131400 SSM131390:SSM131400 SIQ131390:SIQ131400 RYU131390:RYU131400 ROY131390:ROY131400 RFC131390:RFC131400 QVG131390:QVG131400 QLK131390:QLK131400 QBO131390:QBO131400 PRS131390:PRS131400 PHW131390:PHW131400 OYA131390:OYA131400 OOE131390:OOE131400 OEI131390:OEI131400 NUM131390:NUM131400 NKQ131390:NKQ131400 NAU131390:NAU131400 MQY131390:MQY131400 MHC131390:MHC131400 LXG131390:LXG131400 LNK131390:LNK131400 LDO131390:LDO131400 KTS131390:KTS131400 KJW131390:KJW131400 KAA131390:KAA131400 JQE131390:JQE131400 JGI131390:JGI131400 IWM131390:IWM131400 IMQ131390:IMQ131400 ICU131390:ICU131400 HSY131390:HSY131400 HJC131390:HJC131400 GZG131390:GZG131400 GPK131390:GPK131400 GFO131390:GFO131400 FVS131390:FVS131400 FLW131390:FLW131400 FCA131390:FCA131400 ESE131390:ESE131400 EII131390:EII131400 DYM131390:DYM131400 DOQ131390:DOQ131400 DEU131390:DEU131400 CUY131390:CUY131400 CLC131390:CLC131400 CBG131390:CBG131400 BRK131390:BRK131400 BHO131390:BHO131400 AXS131390:AXS131400 ANW131390:ANW131400 AEA131390:AEA131400 UE131390:UE131400 KI131390:KI131400 U131413:U131423 WWU65854:WWU65864 WMY65854:WMY65864 WDC65854:WDC65864 VTG65854:VTG65864 VJK65854:VJK65864 UZO65854:UZO65864 UPS65854:UPS65864 UFW65854:UFW65864 TWA65854:TWA65864 TME65854:TME65864 TCI65854:TCI65864 SSM65854:SSM65864 SIQ65854:SIQ65864 RYU65854:RYU65864 ROY65854:ROY65864 RFC65854:RFC65864 QVG65854:QVG65864 QLK65854:QLK65864 QBO65854:QBO65864 PRS65854:PRS65864 PHW65854:PHW65864 OYA65854:OYA65864 OOE65854:OOE65864 OEI65854:OEI65864 NUM65854:NUM65864 NKQ65854:NKQ65864 NAU65854:NAU65864 MQY65854:MQY65864 MHC65854:MHC65864 LXG65854:LXG65864 LNK65854:LNK65864 LDO65854:LDO65864 KTS65854:KTS65864 KJW65854:KJW65864 KAA65854:KAA65864 JQE65854:JQE65864 JGI65854:JGI65864 IWM65854:IWM65864 IMQ65854:IMQ65864 ICU65854:ICU65864 HSY65854:HSY65864 HJC65854:HJC65864 GZG65854:GZG65864 GPK65854:GPK65864 GFO65854:GFO65864 FVS65854:FVS65864 FLW65854:FLW65864 FCA65854:FCA65864 ESE65854:ESE65864 EII65854:EII65864 DYM65854:DYM65864 DOQ65854:DOQ65864 DEU65854:DEU65864 CUY65854:CUY65864 CLC65854:CLC65864 CBG65854:CBG65864 BRK65854:BRK65864 BHO65854:BHO65864 AXS65854:AXS65864 ANW65854:ANW65864 AEA65854:AEA65864 UE65854:UE65864 KI65854:KI65864 U65877:U65887" xr:uid="{F0CFC9DE-FA75-4211-80EB-63B4AC67A3ED}">
      <formula1>$U$368:$U$421</formula1>
    </dataValidation>
    <dataValidation type="list" showInputMessage="1" showErrorMessage="1" sqref="T65877:T65887 JV8:JV138 JV302 TR8:TR138 TR302 ADN8:ADN138 ADN302 ANJ8:ANJ138 ANJ302 AXF8:AXF138 AXF302 BHB8:BHB138 BHB302 BQX8:BQX138 BQX302 CAT8:CAT138 CAT302 CKP8:CKP138 CKP302 CUL8:CUL138 CUL302 DEH8:DEH138 DEH302 DOD8:DOD138 DOD302 DXZ8:DXZ138 DXZ302 EHV8:EHV138 EHV302 ERR8:ERR138 ERR302 FBN8:FBN138 FBN302 FLJ8:FLJ138 FLJ302 FVF8:FVF138 FVF302 GFB8:GFB138 GFB302 GOX8:GOX138 GOX302 GYT8:GYT138 GYT302 HIP8:HIP138 HIP302 HSL8:HSL138 HSL302 ICH8:ICH138 ICH302 IMD8:IMD138 IMD302 IVZ8:IVZ138 IVZ302 JFV8:JFV138 JFV302 JPR8:JPR138 JPR302 JZN8:JZN138 JZN302 KJJ8:KJJ138 KJJ302 KTF8:KTF138 KTF302 LDB8:LDB138 LDB302 LMX8:LMX138 LMX302 LWT8:LWT138 LWT302 MGP8:MGP138 MGP302 MQL8:MQL138 MQL302 NAH8:NAH138 NAH302 NKD8:NKD138 NKD302 NTZ8:NTZ138 NTZ302 ODV8:ODV138 ODV302 ONR8:ONR138 ONR302 OXN8:OXN138 OXN302 PHJ8:PHJ138 PHJ302 PRF8:PRF138 PRF302 QBB8:QBB138 QBB302 QKX8:QKX138 QKX302 QUT8:QUT138 QUT302 REP8:REP138 REP302 ROL8:ROL138 ROL302 RYH8:RYH138 RYH302 SID8:SID138 SID302 SRZ8:SRZ138 SRZ302 TBV8:TBV138 TBV302 TLR8:TLR138 TLR302 TVN8:TVN138 TVN302 UFJ8:UFJ138 UFJ302 UPF8:UPF138 UPF302 UZB8:UZB138 UZB302 VIX8:VIX138 VIX302 VST8:VST138 VST302 WCP8:WCP138 WCP302 WML8:WML138 WML302 WWH8:WWH138 WWH302 WWT983358:WWT983368 WMX983358:WMX983368 WDB983358:WDB983368 VTF983358:VTF983368 VJJ983358:VJJ983368 UZN983358:UZN983368 UPR983358:UPR983368 UFV983358:UFV983368 TVZ983358:TVZ983368 TMD983358:TMD983368 TCH983358:TCH983368 SSL983358:SSL983368 SIP983358:SIP983368 RYT983358:RYT983368 ROX983358:ROX983368 RFB983358:RFB983368 QVF983358:QVF983368 QLJ983358:QLJ983368 QBN983358:QBN983368 PRR983358:PRR983368 PHV983358:PHV983368 OXZ983358:OXZ983368 OOD983358:OOD983368 OEH983358:OEH983368 NUL983358:NUL983368 NKP983358:NKP983368 NAT983358:NAT983368 MQX983358:MQX983368 MHB983358:MHB983368 LXF983358:LXF983368 LNJ983358:LNJ983368 LDN983358:LDN983368 KTR983358:KTR983368 KJV983358:KJV983368 JZZ983358:JZZ983368 JQD983358:JQD983368 JGH983358:JGH983368 IWL983358:IWL983368 IMP983358:IMP983368 ICT983358:ICT983368 HSX983358:HSX983368 HJB983358:HJB983368 GZF983358:GZF983368 GPJ983358:GPJ983368 GFN983358:GFN983368 FVR983358:FVR983368 FLV983358:FLV983368 FBZ983358:FBZ983368 ESD983358:ESD983368 EIH983358:EIH983368 DYL983358:DYL983368 DOP983358:DOP983368 DET983358:DET983368 CUX983358:CUX983368 CLB983358:CLB983368 CBF983358:CBF983368 BRJ983358:BRJ983368 BHN983358:BHN983368 AXR983358:AXR983368 ANV983358:ANV983368 ADZ983358:ADZ983368 UD983358:UD983368 KH983358:KH983368 T983381:T983391 WWT917822:WWT917832 WMX917822:WMX917832 WDB917822:WDB917832 VTF917822:VTF917832 VJJ917822:VJJ917832 UZN917822:UZN917832 UPR917822:UPR917832 UFV917822:UFV917832 TVZ917822:TVZ917832 TMD917822:TMD917832 TCH917822:TCH917832 SSL917822:SSL917832 SIP917822:SIP917832 RYT917822:RYT917832 ROX917822:ROX917832 RFB917822:RFB917832 QVF917822:QVF917832 QLJ917822:QLJ917832 QBN917822:QBN917832 PRR917822:PRR917832 PHV917822:PHV917832 OXZ917822:OXZ917832 OOD917822:OOD917832 OEH917822:OEH917832 NUL917822:NUL917832 NKP917822:NKP917832 NAT917822:NAT917832 MQX917822:MQX917832 MHB917822:MHB917832 LXF917822:LXF917832 LNJ917822:LNJ917832 LDN917822:LDN917832 KTR917822:KTR917832 KJV917822:KJV917832 JZZ917822:JZZ917832 JQD917822:JQD917832 JGH917822:JGH917832 IWL917822:IWL917832 IMP917822:IMP917832 ICT917822:ICT917832 HSX917822:HSX917832 HJB917822:HJB917832 GZF917822:GZF917832 GPJ917822:GPJ917832 GFN917822:GFN917832 FVR917822:FVR917832 FLV917822:FLV917832 FBZ917822:FBZ917832 ESD917822:ESD917832 EIH917822:EIH917832 DYL917822:DYL917832 DOP917822:DOP917832 DET917822:DET917832 CUX917822:CUX917832 CLB917822:CLB917832 CBF917822:CBF917832 BRJ917822:BRJ917832 BHN917822:BHN917832 AXR917822:AXR917832 ANV917822:ANV917832 ADZ917822:ADZ917832 UD917822:UD917832 KH917822:KH917832 T917845:T917855 WWT852286:WWT852296 WMX852286:WMX852296 WDB852286:WDB852296 VTF852286:VTF852296 VJJ852286:VJJ852296 UZN852286:UZN852296 UPR852286:UPR852296 UFV852286:UFV852296 TVZ852286:TVZ852296 TMD852286:TMD852296 TCH852286:TCH852296 SSL852286:SSL852296 SIP852286:SIP852296 RYT852286:RYT852296 ROX852286:ROX852296 RFB852286:RFB852296 QVF852286:QVF852296 QLJ852286:QLJ852296 QBN852286:QBN852296 PRR852286:PRR852296 PHV852286:PHV852296 OXZ852286:OXZ852296 OOD852286:OOD852296 OEH852286:OEH852296 NUL852286:NUL852296 NKP852286:NKP852296 NAT852286:NAT852296 MQX852286:MQX852296 MHB852286:MHB852296 LXF852286:LXF852296 LNJ852286:LNJ852296 LDN852286:LDN852296 KTR852286:KTR852296 KJV852286:KJV852296 JZZ852286:JZZ852296 JQD852286:JQD852296 JGH852286:JGH852296 IWL852286:IWL852296 IMP852286:IMP852296 ICT852286:ICT852296 HSX852286:HSX852296 HJB852286:HJB852296 GZF852286:GZF852296 GPJ852286:GPJ852296 GFN852286:GFN852296 FVR852286:FVR852296 FLV852286:FLV852296 FBZ852286:FBZ852296 ESD852286:ESD852296 EIH852286:EIH852296 DYL852286:DYL852296 DOP852286:DOP852296 DET852286:DET852296 CUX852286:CUX852296 CLB852286:CLB852296 CBF852286:CBF852296 BRJ852286:BRJ852296 BHN852286:BHN852296 AXR852286:AXR852296 ANV852286:ANV852296 ADZ852286:ADZ852296 UD852286:UD852296 KH852286:KH852296 T852309:T852319 WWT786750:WWT786760 WMX786750:WMX786760 WDB786750:WDB786760 VTF786750:VTF786760 VJJ786750:VJJ786760 UZN786750:UZN786760 UPR786750:UPR786760 UFV786750:UFV786760 TVZ786750:TVZ786760 TMD786750:TMD786760 TCH786750:TCH786760 SSL786750:SSL786760 SIP786750:SIP786760 RYT786750:RYT786760 ROX786750:ROX786760 RFB786750:RFB786760 QVF786750:QVF786760 QLJ786750:QLJ786760 QBN786750:QBN786760 PRR786750:PRR786760 PHV786750:PHV786760 OXZ786750:OXZ786760 OOD786750:OOD786760 OEH786750:OEH786760 NUL786750:NUL786760 NKP786750:NKP786760 NAT786750:NAT786760 MQX786750:MQX786760 MHB786750:MHB786760 LXF786750:LXF786760 LNJ786750:LNJ786760 LDN786750:LDN786760 KTR786750:KTR786760 KJV786750:KJV786760 JZZ786750:JZZ786760 JQD786750:JQD786760 JGH786750:JGH786760 IWL786750:IWL786760 IMP786750:IMP786760 ICT786750:ICT786760 HSX786750:HSX786760 HJB786750:HJB786760 GZF786750:GZF786760 GPJ786750:GPJ786760 GFN786750:GFN786760 FVR786750:FVR786760 FLV786750:FLV786760 FBZ786750:FBZ786760 ESD786750:ESD786760 EIH786750:EIH786760 DYL786750:DYL786760 DOP786750:DOP786760 DET786750:DET786760 CUX786750:CUX786760 CLB786750:CLB786760 CBF786750:CBF786760 BRJ786750:BRJ786760 BHN786750:BHN786760 AXR786750:AXR786760 ANV786750:ANV786760 ADZ786750:ADZ786760 UD786750:UD786760 KH786750:KH786760 T786773:T786783 WWT721214:WWT721224 WMX721214:WMX721224 WDB721214:WDB721224 VTF721214:VTF721224 VJJ721214:VJJ721224 UZN721214:UZN721224 UPR721214:UPR721224 UFV721214:UFV721224 TVZ721214:TVZ721224 TMD721214:TMD721224 TCH721214:TCH721224 SSL721214:SSL721224 SIP721214:SIP721224 RYT721214:RYT721224 ROX721214:ROX721224 RFB721214:RFB721224 QVF721214:QVF721224 QLJ721214:QLJ721224 QBN721214:QBN721224 PRR721214:PRR721224 PHV721214:PHV721224 OXZ721214:OXZ721224 OOD721214:OOD721224 OEH721214:OEH721224 NUL721214:NUL721224 NKP721214:NKP721224 NAT721214:NAT721224 MQX721214:MQX721224 MHB721214:MHB721224 LXF721214:LXF721224 LNJ721214:LNJ721224 LDN721214:LDN721224 KTR721214:KTR721224 KJV721214:KJV721224 JZZ721214:JZZ721224 JQD721214:JQD721224 JGH721214:JGH721224 IWL721214:IWL721224 IMP721214:IMP721224 ICT721214:ICT721224 HSX721214:HSX721224 HJB721214:HJB721224 GZF721214:GZF721224 GPJ721214:GPJ721224 GFN721214:GFN721224 FVR721214:FVR721224 FLV721214:FLV721224 FBZ721214:FBZ721224 ESD721214:ESD721224 EIH721214:EIH721224 DYL721214:DYL721224 DOP721214:DOP721224 DET721214:DET721224 CUX721214:CUX721224 CLB721214:CLB721224 CBF721214:CBF721224 BRJ721214:BRJ721224 BHN721214:BHN721224 AXR721214:AXR721224 ANV721214:ANV721224 ADZ721214:ADZ721224 UD721214:UD721224 KH721214:KH721224 T721237:T721247 WWT655678:WWT655688 WMX655678:WMX655688 WDB655678:WDB655688 VTF655678:VTF655688 VJJ655678:VJJ655688 UZN655678:UZN655688 UPR655678:UPR655688 UFV655678:UFV655688 TVZ655678:TVZ655688 TMD655678:TMD655688 TCH655678:TCH655688 SSL655678:SSL655688 SIP655678:SIP655688 RYT655678:RYT655688 ROX655678:ROX655688 RFB655678:RFB655688 QVF655678:QVF655688 QLJ655678:QLJ655688 QBN655678:QBN655688 PRR655678:PRR655688 PHV655678:PHV655688 OXZ655678:OXZ655688 OOD655678:OOD655688 OEH655678:OEH655688 NUL655678:NUL655688 NKP655678:NKP655688 NAT655678:NAT655688 MQX655678:MQX655688 MHB655678:MHB655688 LXF655678:LXF655688 LNJ655678:LNJ655688 LDN655678:LDN655688 KTR655678:KTR655688 KJV655678:KJV655688 JZZ655678:JZZ655688 JQD655678:JQD655688 JGH655678:JGH655688 IWL655678:IWL655688 IMP655678:IMP655688 ICT655678:ICT655688 HSX655678:HSX655688 HJB655678:HJB655688 GZF655678:GZF655688 GPJ655678:GPJ655688 GFN655678:GFN655688 FVR655678:FVR655688 FLV655678:FLV655688 FBZ655678:FBZ655688 ESD655678:ESD655688 EIH655678:EIH655688 DYL655678:DYL655688 DOP655678:DOP655688 DET655678:DET655688 CUX655678:CUX655688 CLB655678:CLB655688 CBF655678:CBF655688 BRJ655678:BRJ655688 BHN655678:BHN655688 AXR655678:AXR655688 ANV655678:ANV655688 ADZ655678:ADZ655688 UD655678:UD655688 KH655678:KH655688 T655701:T655711 WWT590142:WWT590152 WMX590142:WMX590152 WDB590142:WDB590152 VTF590142:VTF590152 VJJ590142:VJJ590152 UZN590142:UZN590152 UPR590142:UPR590152 UFV590142:UFV590152 TVZ590142:TVZ590152 TMD590142:TMD590152 TCH590142:TCH590152 SSL590142:SSL590152 SIP590142:SIP590152 RYT590142:RYT590152 ROX590142:ROX590152 RFB590142:RFB590152 QVF590142:QVF590152 QLJ590142:QLJ590152 QBN590142:QBN590152 PRR590142:PRR590152 PHV590142:PHV590152 OXZ590142:OXZ590152 OOD590142:OOD590152 OEH590142:OEH590152 NUL590142:NUL590152 NKP590142:NKP590152 NAT590142:NAT590152 MQX590142:MQX590152 MHB590142:MHB590152 LXF590142:LXF590152 LNJ590142:LNJ590152 LDN590142:LDN590152 KTR590142:KTR590152 KJV590142:KJV590152 JZZ590142:JZZ590152 JQD590142:JQD590152 JGH590142:JGH590152 IWL590142:IWL590152 IMP590142:IMP590152 ICT590142:ICT590152 HSX590142:HSX590152 HJB590142:HJB590152 GZF590142:GZF590152 GPJ590142:GPJ590152 GFN590142:GFN590152 FVR590142:FVR590152 FLV590142:FLV590152 FBZ590142:FBZ590152 ESD590142:ESD590152 EIH590142:EIH590152 DYL590142:DYL590152 DOP590142:DOP590152 DET590142:DET590152 CUX590142:CUX590152 CLB590142:CLB590152 CBF590142:CBF590152 BRJ590142:BRJ590152 BHN590142:BHN590152 AXR590142:AXR590152 ANV590142:ANV590152 ADZ590142:ADZ590152 UD590142:UD590152 KH590142:KH590152 T590165:T590175 WWT524606:WWT524616 WMX524606:WMX524616 WDB524606:WDB524616 VTF524606:VTF524616 VJJ524606:VJJ524616 UZN524606:UZN524616 UPR524606:UPR524616 UFV524606:UFV524616 TVZ524606:TVZ524616 TMD524606:TMD524616 TCH524606:TCH524616 SSL524606:SSL524616 SIP524606:SIP524616 RYT524606:RYT524616 ROX524606:ROX524616 RFB524606:RFB524616 QVF524606:QVF524616 QLJ524606:QLJ524616 QBN524606:QBN524616 PRR524606:PRR524616 PHV524606:PHV524616 OXZ524606:OXZ524616 OOD524606:OOD524616 OEH524606:OEH524616 NUL524606:NUL524616 NKP524606:NKP524616 NAT524606:NAT524616 MQX524606:MQX524616 MHB524606:MHB524616 LXF524606:LXF524616 LNJ524606:LNJ524616 LDN524606:LDN524616 KTR524606:KTR524616 KJV524606:KJV524616 JZZ524606:JZZ524616 JQD524606:JQD524616 JGH524606:JGH524616 IWL524606:IWL524616 IMP524606:IMP524616 ICT524606:ICT524616 HSX524606:HSX524616 HJB524606:HJB524616 GZF524606:GZF524616 GPJ524606:GPJ524616 GFN524606:GFN524616 FVR524606:FVR524616 FLV524606:FLV524616 FBZ524606:FBZ524616 ESD524606:ESD524616 EIH524606:EIH524616 DYL524606:DYL524616 DOP524606:DOP524616 DET524606:DET524616 CUX524606:CUX524616 CLB524606:CLB524616 CBF524606:CBF524616 BRJ524606:BRJ524616 BHN524606:BHN524616 AXR524606:AXR524616 ANV524606:ANV524616 ADZ524606:ADZ524616 UD524606:UD524616 KH524606:KH524616 T524629:T524639 WWT459070:WWT459080 WMX459070:WMX459080 WDB459070:WDB459080 VTF459070:VTF459080 VJJ459070:VJJ459080 UZN459070:UZN459080 UPR459070:UPR459080 UFV459070:UFV459080 TVZ459070:TVZ459080 TMD459070:TMD459080 TCH459070:TCH459080 SSL459070:SSL459080 SIP459070:SIP459080 RYT459070:RYT459080 ROX459070:ROX459080 RFB459070:RFB459080 QVF459070:QVF459080 QLJ459070:QLJ459080 QBN459070:QBN459080 PRR459070:PRR459080 PHV459070:PHV459080 OXZ459070:OXZ459080 OOD459070:OOD459080 OEH459070:OEH459080 NUL459070:NUL459080 NKP459070:NKP459080 NAT459070:NAT459080 MQX459070:MQX459080 MHB459070:MHB459080 LXF459070:LXF459080 LNJ459070:LNJ459080 LDN459070:LDN459080 KTR459070:KTR459080 KJV459070:KJV459080 JZZ459070:JZZ459080 JQD459070:JQD459080 JGH459070:JGH459080 IWL459070:IWL459080 IMP459070:IMP459080 ICT459070:ICT459080 HSX459070:HSX459080 HJB459070:HJB459080 GZF459070:GZF459080 GPJ459070:GPJ459080 GFN459070:GFN459080 FVR459070:FVR459080 FLV459070:FLV459080 FBZ459070:FBZ459080 ESD459070:ESD459080 EIH459070:EIH459080 DYL459070:DYL459080 DOP459070:DOP459080 DET459070:DET459080 CUX459070:CUX459080 CLB459070:CLB459080 CBF459070:CBF459080 BRJ459070:BRJ459080 BHN459070:BHN459080 AXR459070:AXR459080 ANV459070:ANV459080 ADZ459070:ADZ459080 UD459070:UD459080 KH459070:KH459080 T459093:T459103 WWT393534:WWT393544 WMX393534:WMX393544 WDB393534:WDB393544 VTF393534:VTF393544 VJJ393534:VJJ393544 UZN393534:UZN393544 UPR393534:UPR393544 UFV393534:UFV393544 TVZ393534:TVZ393544 TMD393534:TMD393544 TCH393534:TCH393544 SSL393534:SSL393544 SIP393534:SIP393544 RYT393534:RYT393544 ROX393534:ROX393544 RFB393534:RFB393544 QVF393534:QVF393544 QLJ393534:QLJ393544 QBN393534:QBN393544 PRR393534:PRR393544 PHV393534:PHV393544 OXZ393534:OXZ393544 OOD393534:OOD393544 OEH393534:OEH393544 NUL393534:NUL393544 NKP393534:NKP393544 NAT393534:NAT393544 MQX393534:MQX393544 MHB393534:MHB393544 LXF393534:LXF393544 LNJ393534:LNJ393544 LDN393534:LDN393544 KTR393534:KTR393544 KJV393534:KJV393544 JZZ393534:JZZ393544 JQD393534:JQD393544 JGH393534:JGH393544 IWL393534:IWL393544 IMP393534:IMP393544 ICT393534:ICT393544 HSX393534:HSX393544 HJB393534:HJB393544 GZF393534:GZF393544 GPJ393534:GPJ393544 GFN393534:GFN393544 FVR393534:FVR393544 FLV393534:FLV393544 FBZ393534:FBZ393544 ESD393534:ESD393544 EIH393534:EIH393544 DYL393534:DYL393544 DOP393534:DOP393544 DET393534:DET393544 CUX393534:CUX393544 CLB393534:CLB393544 CBF393534:CBF393544 BRJ393534:BRJ393544 BHN393534:BHN393544 AXR393534:AXR393544 ANV393534:ANV393544 ADZ393534:ADZ393544 UD393534:UD393544 KH393534:KH393544 T393557:T393567 WWT327998:WWT328008 WMX327998:WMX328008 WDB327998:WDB328008 VTF327998:VTF328008 VJJ327998:VJJ328008 UZN327998:UZN328008 UPR327998:UPR328008 UFV327998:UFV328008 TVZ327998:TVZ328008 TMD327998:TMD328008 TCH327998:TCH328008 SSL327998:SSL328008 SIP327998:SIP328008 RYT327998:RYT328008 ROX327998:ROX328008 RFB327998:RFB328008 QVF327998:QVF328008 QLJ327998:QLJ328008 QBN327998:QBN328008 PRR327998:PRR328008 PHV327998:PHV328008 OXZ327998:OXZ328008 OOD327998:OOD328008 OEH327998:OEH328008 NUL327998:NUL328008 NKP327998:NKP328008 NAT327998:NAT328008 MQX327998:MQX328008 MHB327998:MHB328008 LXF327998:LXF328008 LNJ327998:LNJ328008 LDN327998:LDN328008 KTR327998:KTR328008 KJV327998:KJV328008 JZZ327998:JZZ328008 JQD327998:JQD328008 JGH327998:JGH328008 IWL327998:IWL328008 IMP327998:IMP328008 ICT327998:ICT328008 HSX327998:HSX328008 HJB327998:HJB328008 GZF327998:GZF328008 GPJ327998:GPJ328008 GFN327998:GFN328008 FVR327998:FVR328008 FLV327998:FLV328008 FBZ327998:FBZ328008 ESD327998:ESD328008 EIH327998:EIH328008 DYL327998:DYL328008 DOP327998:DOP328008 DET327998:DET328008 CUX327998:CUX328008 CLB327998:CLB328008 CBF327998:CBF328008 BRJ327998:BRJ328008 BHN327998:BHN328008 AXR327998:AXR328008 ANV327998:ANV328008 ADZ327998:ADZ328008 UD327998:UD328008 KH327998:KH328008 T328021:T328031 WWT262462:WWT262472 WMX262462:WMX262472 WDB262462:WDB262472 VTF262462:VTF262472 VJJ262462:VJJ262472 UZN262462:UZN262472 UPR262462:UPR262472 UFV262462:UFV262472 TVZ262462:TVZ262472 TMD262462:TMD262472 TCH262462:TCH262472 SSL262462:SSL262472 SIP262462:SIP262472 RYT262462:RYT262472 ROX262462:ROX262472 RFB262462:RFB262472 QVF262462:QVF262472 QLJ262462:QLJ262472 QBN262462:QBN262472 PRR262462:PRR262472 PHV262462:PHV262472 OXZ262462:OXZ262472 OOD262462:OOD262472 OEH262462:OEH262472 NUL262462:NUL262472 NKP262462:NKP262472 NAT262462:NAT262472 MQX262462:MQX262472 MHB262462:MHB262472 LXF262462:LXF262472 LNJ262462:LNJ262472 LDN262462:LDN262472 KTR262462:KTR262472 KJV262462:KJV262472 JZZ262462:JZZ262472 JQD262462:JQD262472 JGH262462:JGH262472 IWL262462:IWL262472 IMP262462:IMP262472 ICT262462:ICT262472 HSX262462:HSX262472 HJB262462:HJB262472 GZF262462:GZF262472 GPJ262462:GPJ262472 GFN262462:GFN262472 FVR262462:FVR262472 FLV262462:FLV262472 FBZ262462:FBZ262472 ESD262462:ESD262472 EIH262462:EIH262472 DYL262462:DYL262472 DOP262462:DOP262472 DET262462:DET262472 CUX262462:CUX262472 CLB262462:CLB262472 CBF262462:CBF262472 BRJ262462:BRJ262472 BHN262462:BHN262472 AXR262462:AXR262472 ANV262462:ANV262472 ADZ262462:ADZ262472 UD262462:UD262472 KH262462:KH262472 T262485:T262495 WWT196926:WWT196936 WMX196926:WMX196936 WDB196926:WDB196936 VTF196926:VTF196936 VJJ196926:VJJ196936 UZN196926:UZN196936 UPR196926:UPR196936 UFV196926:UFV196936 TVZ196926:TVZ196936 TMD196926:TMD196936 TCH196926:TCH196936 SSL196926:SSL196936 SIP196926:SIP196936 RYT196926:RYT196936 ROX196926:ROX196936 RFB196926:RFB196936 QVF196926:QVF196936 QLJ196926:QLJ196936 QBN196926:QBN196936 PRR196926:PRR196936 PHV196926:PHV196936 OXZ196926:OXZ196936 OOD196926:OOD196936 OEH196926:OEH196936 NUL196926:NUL196936 NKP196926:NKP196936 NAT196926:NAT196936 MQX196926:MQX196936 MHB196926:MHB196936 LXF196926:LXF196936 LNJ196926:LNJ196936 LDN196926:LDN196936 KTR196926:KTR196936 KJV196926:KJV196936 JZZ196926:JZZ196936 JQD196926:JQD196936 JGH196926:JGH196936 IWL196926:IWL196936 IMP196926:IMP196936 ICT196926:ICT196936 HSX196926:HSX196936 HJB196926:HJB196936 GZF196926:GZF196936 GPJ196926:GPJ196936 GFN196926:GFN196936 FVR196926:FVR196936 FLV196926:FLV196936 FBZ196926:FBZ196936 ESD196926:ESD196936 EIH196926:EIH196936 DYL196926:DYL196936 DOP196926:DOP196936 DET196926:DET196936 CUX196926:CUX196936 CLB196926:CLB196936 CBF196926:CBF196936 BRJ196926:BRJ196936 BHN196926:BHN196936 AXR196926:AXR196936 ANV196926:ANV196936 ADZ196926:ADZ196936 UD196926:UD196936 KH196926:KH196936 T196949:T196959 WWT131390:WWT131400 WMX131390:WMX131400 WDB131390:WDB131400 VTF131390:VTF131400 VJJ131390:VJJ131400 UZN131390:UZN131400 UPR131390:UPR131400 UFV131390:UFV131400 TVZ131390:TVZ131400 TMD131390:TMD131400 TCH131390:TCH131400 SSL131390:SSL131400 SIP131390:SIP131400 RYT131390:RYT131400 ROX131390:ROX131400 RFB131390:RFB131400 QVF131390:QVF131400 QLJ131390:QLJ131400 QBN131390:QBN131400 PRR131390:PRR131400 PHV131390:PHV131400 OXZ131390:OXZ131400 OOD131390:OOD131400 OEH131390:OEH131400 NUL131390:NUL131400 NKP131390:NKP131400 NAT131390:NAT131400 MQX131390:MQX131400 MHB131390:MHB131400 LXF131390:LXF131400 LNJ131390:LNJ131400 LDN131390:LDN131400 KTR131390:KTR131400 KJV131390:KJV131400 JZZ131390:JZZ131400 JQD131390:JQD131400 JGH131390:JGH131400 IWL131390:IWL131400 IMP131390:IMP131400 ICT131390:ICT131400 HSX131390:HSX131400 HJB131390:HJB131400 GZF131390:GZF131400 GPJ131390:GPJ131400 GFN131390:GFN131400 FVR131390:FVR131400 FLV131390:FLV131400 FBZ131390:FBZ131400 ESD131390:ESD131400 EIH131390:EIH131400 DYL131390:DYL131400 DOP131390:DOP131400 DET131390:DET131400 CUX131390:CUX131400 CLB131390:CLB131400 CBF131390:CBF131400 BRJ131390:BRJ131400 BHN131390:BHN131400 AXR131390:AXR131400 ANV131390:ANV131400 ADZ131390:ADZ131400 UD131390:UD131400 KH131390:KH131400 T131413:T131423 WWT65854:WWT65864 WMX65854:WMX65864 WDB65854:WDB65864 VTF65854:VTF65864 VJJ65854:VJJ65864 UZN65854:UZN65864 UPR65854:UPR65864 UFV65854:UFV65864 TVZ65854:TVZ65864 TMD65854:TMD65864 TCH65854:TCH65864 SSL65854:SSL65864 SIP65854:SIP65864 RYT65854:RYT65864 ROX65854:ROX65864 RFB65854:RFB65864 QVF65854:QVF65864 QLJ65854:QLJ65864 QBN65854:QBN65864 PRR65854:PRR65864 PHV65854:PHV65864 OXZ65854:OXZ65864 OOD65854:OOD65864 OEH65854:OEH65864 NUL65854:NUL65864 NKP65854:NKP65864 NAT65854:NAT65864 MQX65854:MQX65864 MHB65854:MHB65864 LXF65854:LXF65864 LNJ65854:LNJ65864 LDN65854:LDN65864 KTR65854:KTR65864 KJV65854:KJV65864 JZZ65854:JZZ65864 JQD65854:JQD65864 JGH65854:JGH65864 IWL65854:IWL65864 IMP65854:IMP65864 ICT65854:ICT65864 HSX65854:HSX65864 HJB65854:HJB65864 GZF65854:GZF65864 GPJ65854:GPJ65864 GFN65854:GFN65864 FVR65854:FVR65864 FLV65854:FLV65864 FBZ65854:FBZ65864 ESD65854:ESD65864 EIH65854:EIH65864 DYL65854:DYL65864 DOP65854:DOP65864 DET65854:DET65864 CUX65854:CUX65864 CLB65854:CLB65864 CBF65854:CBF65864 BRJ65854:BRJ65864 BHN65854:BHN65864 AXR65854:AXR65864 ANV65854:ANV65864 ADZ65854:ADZ65864 UD65854:UD65864 KH65854:KH65864" xr:uid="{AB8732BE-3B7F-42CD-8F91-318359785632}">
      <formula1>$V$368:$V$713</formula1>
    </dataValidation>
    <dataValidation type="list" showInputMessage="1" showErrorMessage="1" sqref="WWQ983358:WWQ983368 JS8:JS138 JS302 TO8:TO138 TO302 ADK8:ADK138 ADK302 ANG8:ANG138 ANG302 AXC8:AXC138 AXC302 BGY8:BGY138 BGY302 BQU8:BQU138 BQU302 CAQ8:CAQ138 CAQ302 CKM8:CKM138 CKM302 CUI8:CUI138 CUI302 DEE8:DEE138 DEE302 DOA8:DOA138 DOA302 DXW8:DXW138 DXW302 EHS8:EHS138 EHS302 ERO8:ERO138 ERO302 FBK8:FBK138 FBK302 FLG8:FLG138 FLG302 FVC8:FVC138 FVC302 GEY8:GEY138 GEY302 GOU8:GOU138 GOU302 GYQ8:GYQ138 GYQ302 HIM8:HIM138 HIM302 HSI8:HSI138 HSI302 ICE8:ICE138 ICE302 IMA8:IMA138 IMA302 IVW8:IVW138 IVW302 JFS8:JFS138 JFS302 JPO8:JPO138 JPO302 JZK8:JZK138 JZK302 KJG8:KJG138 KJG302 KTC8:KTC138 KTC302 LCY8:LCY138 LCY302 LMU8:LMU138 LMU302 LWQ8:LWQ138 LWQ302 MGM8:MGM138 MGM302 MQI8:MQI138 MQI302 NAE8:NAE138 NAE302 NKA8:NKA138 NKA302 NTW8:NTW138 NTW302 ODS8:ODS138 ODS302 ONO8:ONO138 ONO302 OXK8:OXK138 OXK302 PHG8:PHG138 PHG302 PRC8:PRC138 PRC302 QAY8:QAY138 QAY302 QKU8:QKU138 QKU302 QUQ8:QUQ138 QUQ302 REM8:REM138 REM302 ROI8:ROI138 ROI302 RYE8:RYE138 RYE302 SIA8:SIA138 SIA302 SRW8:SRW138 SRW302 TBS8:TBS138 TBS302 TLO8:TLO138 TLO302 TVK8:TVK138 TVK302 UFG8:UFG138 UFG302 UPC8:UPC138 UPC302 UYY8:UYY138 UYY302 VIU8:VIU138 VIU302 VSQ8:VSQ138 VSQ302 WCM8:WCM138 WCM302 WMI8:WMI138 WMI302 WWE8:WWE138 WWE302 WMU983358:WMU983368 WCY983358:WCY983368 VTC983358:VTC983368 VJG983358:VJG983368 UZK983358:UZK983368 UPO983358:UPO983368 UFS983358:UFS983368 TVW983358:TVW983368 TMA983358:TMA983368 TCE983358:TCE983368 SSI983358:SSI983368 SIM983358:SIM983368 RYQ983358:RYQ983368 ROU983358:ROU983368 REY983358:REY983368 QVC983358:QVC983368 QLG983358:QLG983368 QBK983358:QBK983368 PRO983358:PRO983368 PHS983358:PHS983368 OXW983358:OXW983368 OOA983358:OOA983368 OEE983358:OEE983368 NUI983358:NUI983368 NKM983358:NKM983368 NAQ983358:NAQ983368 MQU983358:MQU983368 MGY983358:MGY983368 LXC983358:LXC983368 LNG983358:LNG983368 LDK983358:LDK983368 KTO983358:KTO983368 KJS983358:KJS983368 JZW983358:JZW983368 JQA983358:JQA983368 JGE983358:JGE983368 IWI983358:IWI983368 IMM983358:IMM983368 ICQ983358:ICQ983368 HSU983358:HSU983368 HIY983358:HIY983368 GZC983358:GZC983368 GPG983358:GPG983368 GFK983358:GFK983368 FVO983358:FVO983368 FLS983358:FLS983368 FBW983358:FBW983368 ESA983358:ESA983368 EIE983358:EIE983368 DYI983358:DYI983368 DOM983358:DOM983368 DEQ983358:DEQ983368 CUU983358:CUU983368 CKY983358:CKY983368 CBC983358:CBC983368 BRG983358:BRG983368 BHK983358:BHK983368 AXO983358:AXO983368 ANS983358:ANS983368 ADW983358:ADW983368 UA983358:UA983368 KE983358:KE983368 P983381:P983391 WWQ917822:WWQ917832 WMU917822:WMU917832 WCY917822:WCY917832 VTC917822:VTC917832 VJG917822:VJG917832 UZK917822:UZK917832 UPO917822:UPO917832 UFS917822:UFS917832 TVW917822:TVW917832 TMA917822:TMA917832 TCE917822:TCE917832 SSI917822:SSI917832 SIM917822:SIM917832 RYQ917822:RYQ917832 ROU917822:ROU917832 REY917822:REY917832 QVC917822:QVC917832 QLG917822:QLG917832 QBK917822:QBK917832 PRO917822:PRO917832 PHS917822:PHS917832 OXW917822:OXW917832 OOA917822:OOA917832 OEE917822:OEE917832 NUI917822:NUI917832 NKM917822:NKM917832 NAQ917822:NAQ917832 MQU917822:MQU917832 MGY917822:MGY917832 LXC917822:LXC917832 LNG917822:LNG917832 LDK917822:LDK917832 KTO917822:KTO917832 KJS917822:KJS917832 JZW917822:JZW917832 JQA917822:JQA917832 JGE917822:JGE917832 IWI917822:IWI917832 IMM917822:IMM917832 ICQ917822:ICQ917832 HSU917822:HSU917832 HIY917822:HIY917832 GZC917822:GZC917832 GPG917822:GPG917832 GFK917822:GFK917832 FVO917822:FVO917832 FLS917822:FLS917832 FBW917822:FBW917832 ESA917822:ESA917832 EIE917822:EIE917832 DYI917822:DYI917832 DOM917822:DOM917832 DEQ917822:DEQ917832 CUU917822:CUU917832 CKY917822:CKY917832 CBC917822:CBC917832 BRG917822:BRG917832 BHK917822:BHK917832 AXO917822:AXO917832 ANS917822:ANS917832 ADW917822:ADW917832 UA917822:UA917832 KE917822:KE917832 P917845:P917855 WWQ852286:WWQ852296 WMU852286:WMU852296 WCY852286:WCY852296 VTC852286:VTC852296 VJG852286:VJG852296 UZK852286:UZK852296 UPO852286:UPO852296 UFS852286:UFS852296 TVW852286:TVW852296 TMA852286:TMA852296 TCE852286:TCE852296 SSI852286:SSI852296 SIM852286:SIM852296 RYQ852286:RYQ852296 ROU852286:ROU852296 REY852286:REY852296 QVC852286:QVC852296 QLG852286:QLG852296 QBK852286:QBK852296 PRO852286:PRO852296 PHS852286:PHS852296 OXW852286:OXW852296 OOA852286:OOA852296 OEE852286:OEE852296 NUI852286:NUI852296 NKM852286:NKM852296 NAQ852286:NAQ852296 MQU852286:MQU852296 MGY852286:MGY852296 LXC852286:LXC852296 LNG852286:LNG852296 LDK852286:LDK852296 KTO852286:KTO852296 KJS852286:KJS852296 JZW852286:JZW852296 JQA852286:JQA852296 JGE852286:JGE852296 IWI852286:IWI852296 IMM852286:IMM852296 ICQ852286:ICQ852296 HSU852286:HSU852296 HIY852286:HIY852296 GZC852286:GZC852296 GPG852286:GPG852296 GFK852286:GFK852296 FVO852286:FVO852296 FLS852286:FLS852296 FBW852286:FBW852296 ESA852286:ESA852296 EIE852286:EIE852296 DYI852286:DYI852296 DOM852286:DOM852296 DEQ852286:DEQ852296 CUU852286:CUU852296 CKY852286:CKY852296 CBC852286:CBC852296 BRG852286:BRG852296 BHK852286:BHK852296 AXO852286:AXO852296 ANS852286:ANS852296 ADW852286:ADW852296 UA852286:UA852296 KE852286:KE852296 P852309:P852319 WWQ786750:WWQ786760 WMU786750:WMU786760 WCY786750:WCY786760 VTC786750:VTC786760 VJG786750:VJG786760 UZK786750:UZK786760 UPO786750:UPO786760 UFS786750:UFS786760 TVW786750:TVW786760 TMA786750:TMA786760 TCE786750:TCE786760 SSI786750:SSI786760 SIM786750:SIM786760 RYQ786750:RYQ786760 ROU786750:ROU786760 REY786750:REY786760 QVC786750:QVC786760 QLG786750:QLG786760 QBK786750:QBK786760 PRO786750:PRO786760 PHS786750:PHS786760 OXW786750:OXW786760 OOA786750:OOA786760 OEE786750:OEE786760 NUI786750:NUI786760 NKM786750:NKM786760 NAQ786750:NAQ786760 MQU786750:MQU786760 MGY786750:MGY786760 LXC786750:LXC786760 LNG786750:LNG786760 LDK786750:LDK786760 KTO786750:KTO786760 KJS786750:KJS786760 JZW786750:JZW786760 JQA786750:JQA786760 JGE786750:JGE786760 IWI786750:IWI786760 IMM786750:IMM786760 ICQ786750:ICQ786760 HSU786750:HSU786760 HIY786750:HIY786760 GZC786750:GZC786760 GPG786750:GPG786760 GFK786750:GFK786760 FVO786750:FVO786760 FLS786750:FLS786760 FBW786750:FBW786760 ESA786750:ESA786760 EIE786750:EIE786760 DYI786750:DYI786760 DOM786750:DOM786760 DEQ786750:DEQ786760 CUU786750:CUU786760 CKY786750:CKY786760 CBC786750:CBC786760 BRG786750:BRG786760 BHK786750:BHK786760 AXO786750:AXO786760 ANS786750:ANS786760 ADW786750:ADW786760 UA786750:UA786760 KE786750:KE786760 P786773:P786783 WWQ721214:WWQ721224 WMU721214:WMU721224 WCY721214:WCY721224 VTC721214:VTC721224 VJG721214:VJG721224 UZK721214:UZK721224 UPO721214:UPO721224 UFS721214:UFS721224 TVW721214:TVW721224 TMA721214:TMA721224 TCE721214:TCE721224 SSI721214:SSI721224 SIM721214:SIM721224 RYQ721214:RYQ721224 ROU721214:ROU721224 REY721214:REY721224 QVC721214:QVC721224 QLG721214:QLG721224 QBK721214:QBK721224 PRO721214:PRO721224 PHS721214:PHS721224 OXW721214:OXW721224 OOA721214:OOA721224 OEE721214:OEE721224 NUI721214:NUI721224 NKM721214:NKM721224 NAQ721214:NAQ721224 MQU721214:MQU721224 MGY721214:MGY721224 LXC721214:LXC721224 LNG721214:LNG721224 LDK721214:LDK721224 KTO721214:KTO721224 KJS721214:KJS721224 JZW721214:JZW721224 JQA721214:JQA721224 JGE721214:JGE721224 IWI721214:IWI721224 IMM721214:IMM721224 ICQ721214:ICQ721224 HSU721214:HSU721224 HIY721214:HIY721224 GZC721214:GZC721224 GPG721214:GPG721224 GFK721214:GFK721224 FVO721214:FVO721224 FLS721214:FLS721224 FBW721214:FBW721224 ESA721214:ESA721224 EIE721214:EIE721224 DYI721214:DYI721224 DOM721214:DOM721224 DEQ721214:DEQ721224 CUU721214:CUU721224 CKY721214:CKY721224 CBC721214:CBC721224 BRG721214:BRG721224 BHK721214:BHK721224 AXO721214:AXO721224 ANS721214:ANS721224 ADW721214:ADW721224 UA721214:UA721224 KE721214:KE721224 P721237:P721247 WWQ655678:WWQ655688 WMU655678:WMU655688 WCY655678:WCY655688 VTC655678:VTC655688 VJG655678:VJG655688 UZK655678:UZK655688 UPO655678:UPO655688 UFS655678:UFS655688 TVW655678:TVW655688 TMA655678:TMA655688 TCE655678:TCE655688 SSI655678:SSI655688 SIM655678:SIM655688 RYQ655678:RYQ655688 ROU655678:ROU655688 REY655678:REY655688 QVC655678:QVC655688 QLG655678:QLG655688 QBK655678:QBK655688 PRO655678:PRO655688 PHS655678:PHS655688 OXW655678:OXW655688 OOA655678:OOA655688 OEE655678:OEE655688 NUI655678:NUI655688 NKM655678:NKM655688 NAQ655678:NAQ655688 MQU655678:MQU655688 MGY655678:MGY655688 LXC655678:LXC655688 LNG655678:LNG655688 LDK655678:LDK655688 KTO655678:KTO655688 KJS655678:KJS655688 JZW655678:JZW655688 JQA655678:JQA655688 JGE655678:JGE655688 IWI655678:IWI655688 IMM655678:IMM655688 ICQ655678:ICQ655688 HSU655678:HSU655688 HIY655678:HIY655688 GZC655678:GZC655688 GPG655678:GPG655688 GFK655678:GFK655688 FVO655678:FVO655688 FLS655678:FLS655688 FBW655678:FBW655688 ESA655678:ESA655688 EIE655678:EIE655688 DYI655678:DYI655688 DOM655678:DOM655688 DEQ655678:DEQ655688 CUU655678:CUU655688 CKY655678:CKY655688 CBC655678:CBC655688 BRG655678:BRG655688 BHK655678:BHK655688 AXO655678:AXO655688 ANS655678:ANS655688 ADW655678:ADW655688 UA655678:UA655688 KE655678:KE655688 P655701:P655711 WWQ590142:WWQ590152 WMU590142:WMU590152 WCY590142:WCY590152 VTC590142:VTC590152 VJG590142:VJG590152 UZK590142:UZK590152 UPO590142:UPO590152 UFS590142:UFS590152 TVW590142:TVW590152 TMA590142:TMA590152 TCE590142:TCE590152 SSI590142:SSI590152 SIM590142:SIM590152 RYQ590142:RYQ590152 ROU590142:ROU590152 REY590142:REY590152 QVC590142:QVC590152 QLG590142:QLG590152 QBK590142:QBK590152 PRO590142:PRO590152 PHS590142:PHS590152 OXW590142:OXW590152 OOA590142:OOA590152 OEE590142:OEE590152 NUI590142:NUI590152 NKM590142:NKM590152 NAQ590142:NAQ590152 MQU590142:MQU590152 MGY590142:MGY590152 LXC590142:LXC590152 LNG590142:LNG590152 LDK590142:LDK590152 KTO590142:KTO590152 KJS590142:KJS590152 JZW590142:JZW590152 JQA590142:JQA590152 JGE590142:JGE590152 IWI590142:IWI590152 IMM590142:IMM590152 ICQ590142:ICQ590152 HSU590142:HSU590152 HIY590142:HIY590152 GZC590142:GZC590152 GPG590142:GPG590152 GFK590142:GFK590152 FVO590142:FVO590152 FLS590142:FLS590152 FBW590142:FBW590152 ESA590142:ESA590152 EIE590142:EIE590152 DYI590142:DYI590152 DOM590142:DOM590152 DEQ590142:DEQ590152 CUU590142:CUU590152 CKY590142:CKY590152 CBC590142:CBC590152 BRG590142:BRG590152 BHK590142:BHK590152 AXO590142:AXO590152 ANS590142:ANS590152 ADW590142:ADW590152 UA590142:UA590152 KE590142:KE590152 P590165:P590175 WWQ524606:WWQ524616 WMU524606:WMU524616 WCY524606:WCY524616 VTC524606:VTC524616 VJG524606:VJG524616 UZK524606:UZK524616 UPO524606:UPO524616 UFS524606:UFS524616 TVW524606:TVW524616 TMA524606:TMA524616 TCE524606:TCE524616 SSI524606:SSI524616 SIM524606:SIM524616 RYQ524606:RYQ524616 ROU524606:ROU524616 REY524606:REY524616 QVC524606:QVC524616 QLG524606:QLG524616 QBK524606:QBK524616 PRO524606:PRO524616 PHS524606:PHS524616 OXW524606:OXW524616 OOA524606:OOA524616 OEE524606:OEE524616 NUI524606:NUI524616 NKM524606:NKM524616 NAQ524606:NAQ524616 MQU524606:MQU524616 MGY524606:MGY524616 LXC524606:LXC524616 LNG524606:LNG524616 LDK524606:LDK524616 KTO524606:KTO524616 KJS524606:KJS524616 JZW524606:JZW524616 JQA524606:JQA524616 JGE524606:JGE524616 IWI524606:IWI524616 IMM524606:IMM524616 ICQ524606:ICQ524616 HSU524606:HSU524616 HIY524606:HIY524616 GZC524606:GZC524616 GPG524606:GPG524616 GFK524606:GFK524616 FVO524606:FVO524616 FLS524606:FLS524616 FBW524606:FBW524616 ESA524606:ESA524616 EIE524606:EIE524616 DYI524606:DYI524616 DOM524606:DOM524616 DEQ524606:DEQ524616 CUU524606:CUU524616 CKY524606:CKY524616 CBC524606:CBC524616 BRG524606:BRG524616 BHK524606:BHK524616 AXO524606:AXO524616 ANS524606:ANS524616 ADW524606:ADW524616 UA524606:UA524616 KE524606:KE524616 P524629:P524639 WWQ459070:WWQ459080 WMU459070:WMU459080 WCY459070:WCY459080 VTC459070:VTC459080 VJG459070:VJG459080 UZK459070:UZK459080 UPO459070:UPO459080 UFS459070:UFS459080 TVW459070:TVW459080 TMA459070:TMA459080 TCE459070:TCE459080 SSI459070:SSI459080 SIM459070:SIM459080 RYQ459070:RYQ459080 ROU459070:ROU459080 REY459070:REY459080 QVC459070:QVC459080 QLG459070:QLG459080 QBK459070:QBK459080 PRO459070:PRO459080 PHS459070:PHS459080 OXW459070:OXW459080 OOA459070:OOA459080 OEE459070:OEE459080 NUI459070:NUI459080 NKM459070:NKM459080 NAQ459070:NAQ459080 MQU459070:MQU459080 MGY459070:MGY459080 LXC459070:LXC459080 LNG459070:LNG459080 LDK459070:LDK459080 KTO459070:KTO459080 KJS459070:KJS459080 JZW459070:JZW459080 JQA459070:JQA459080 JGE459070:JGE459080 IWI459070:IWI459080 IMM459070:IMM459080 ICQ459070:ICQ459080 HSU459070:HSU459080 HIY459070:HIY459080 GZC459070:GZC459080 GPG459070:GPG459080 GFK459070:GFK459080 FVO459070:FVO459080 FLS459070:FLS459080 FBW459070:FBW459080 ESA459070:ESA459080 EIE459070:EIE459080 DYI459070:DYI459080 DOM459070:DOM459080 DEQ459070:DEQ459080 CUU459070:CUU459080 CKY459070:CKY459080 CBC459070:CBC459080 BRG459070:BRG459080 BHK459070:BHK459080 AXO459070:AXO459080 ANS459070:ANS459080 ADW459070:ADW459080 UA459070:UA459080 KE459070:KE459080 P459093:P459103 WWQ393534:WWQ393544 WMU393534:WMU393544 WCY393534:WCY393544 VTC393534:VTC393544 VJG393534:VJG393544 UZK393534:UZK393544 UPO393534:UPO393544 UFS393534:UFS393544 TVW393534:TVW393544 TMA393534:TMA393544 TCE393534:TCE393544 SSI393534:SSI393544 SIM393534:SIM393544 RYQ393534:RYQ393544 ROU393534:ROU393544 REY393534:REY393544 QVC393534:QVC393544 QLG393534:QLG393544 QBK393534:QBK393544 PRO393534:PRO393544 PHS393534:PHS393544 OXW393534:OXW393544 OOA393534:OOA393544 OEE393534:OEE393544 NUI393534:NUI393544 NKM393534:NKM393544 NAQ393534:NAQ393544 MQU393534:MQU393544 MGY393534:MGY393544 LXC393534:LXC393544 LNG393534:LNG393544 LDK393534:LDK393544 KTO393534:KTO393544 KJS393534:KJS393544 JZW393534:JZW393544 JQA393534:JQA393544 JGE393534:JGE393544 IWI393534:IWI393544 IMM393534:IMM393544 ICQ393534:ICQ393544 HSU393534:HSU393544 HIY393534:HIY393544 GZC393534:GZC393544 GPG393534:GPG393544 GFK393534:GFK393544 FVO393534:FVO393544 FLS393534:FLS393544 FBW393534:FBW393544 ESA393534:ESA393544 EIE393534:EIE393544 DYI393534:DYI393544 DOM393534:DOM393544 DEQ393534:DEQ393544 CUU393534:CUU393544 CKY393534:CKY393544 CBC393534:CBC393544 BRG393534:BRG393544 BHK393534:BHK393544 AXO393534:AXO393544 ANS393534:ANS393544 ADW393534:ADW393544 UA393534:UA393544 KE393534:KE393544 P393557:P393567 WWQ327998:WWQ328008 WMU327998:WMU328008 WCY327998:WCY328008 VTC327998:VTC328008 VJG327998:VJG328008 UZK327998:UZK328008 UPO327998:UPO328008 UFS327998:UFS328008 TVW327998:TVW328008 TMA327998:TMA328008 TCE327998:TCE328008 SSI327998:SSI328008 SIM327998:SIM328008 RYQ327998:RYQ328008 ROU327998:ROU328008 REY327998:REY328008 QVC327998:QVC328008 QLG327998:QLG328008 QBK327998:QBK328008 PRO327998:PRO328008 PHS327998:PHS328008 OXW327998:OXW328008 OOA327998:OOA328008 OEE327998:OEE328008 NUI327998:NUI328008 NKM327998:NKM328008 NAQ327998:NAQ328008 MQU327998:MQU328008 MGY327998:MGY328008 LXC327998:LXC328008 LNG327998:LNG328008 LDK327998:LDK328008 KTO327998:KTO328008 KJS327998:KJS328008 JZW327998:JZW328008 JQA327998:JQA328008 JGE327998:JGE328008 IWI327998:IWI328008 IMM327998:IMM328008 ICQ327998:ICQ328008 HSU327998:HSU328008 HIY327998:HIY328008 GZC327998:GZC328008 GPG327998:GPG328008 GFK327998:GFK328008 FVO327998:FVO328008 FLS327998:FLS328008 FBW327998:FBW328008 ESA327998:ESA328008 EIE327998:EIE328008 DYI327998:DYI328008 DOM327998:DOM328008 DEQ327998:DEQ328008 CUU327998:CUU328008 CKY327998:CKY328008 CBC327998:CBC328008 BRG327998:BRG328008 BHK327998:BHK328008 AXO327998:AXO328008 ANS327998:ANS328008 ADW327998:ADW328008 UA327998:UA328008 KE327998:KE328008 P328021:P328031 WWQ262462:WWQ262472 WMU262462:WMU262472 WCY262462:WCY262472 VTC262462:VTC262472 VJG262462:VJG262472 UZK262462:UZK262472 UPO262462:UPO262472 UFS262462:UFS262472 TVW262462:TVW262472 TMA262462:TMA262472 TCE262462:TCE262472 SSI262462:SSI262472 SIM262462:SIM262472 RYQ262462:RYQ262472 ROU262462:ROU262472 REY262462:REY262472 QVC262462:QVC262472 QLG262462:QLG262472 QBK262462:QBK262472 PRO262462:PRO262472 PHS262462:PHS262472 OXW262462:OXW262472 OOA262462:OOA262472 OEE262462:OEE262472 NUI262462:NUI262472 NKM262462:NKM262472 NAQ262462:NAQ262472 MQU262462:MQU262472 MGY262462:MGY262472 LXC262462:LXC262472 LNG262462:LNG262472 LDK262462:LDK262472 KTO262462:KTO262472 KJS262462:KJS262472 JZW262462:JZW262472 JQA262462:JQA262472 JGE262462:JGE262472 IWI262462:IWI262472 IMM262462:IMM262472 ICQ262462:ICQ262472 HSU262462:HSU262472 HIY262462:HIY262472 GZC262462:GZC262472 GPG262462:GPG262472 GFK262462:GFK262472 FVO262462:FVO262472 FLS262462:FLS262472 FBW262462:FBW262472 ESA262462:ESA262472 EIE262462:EIE262472 DYI262462:DYI262472 DOM262462:DOM262472 DEQ262462:DEQ262472 CUU262462:CUU262472 CKY262462:CKY262472 CBC262462:CBC262472 BRG262462:BRG262472 BHK262462:BHK262472 AXO262462:AXO262472 ANS262462:ANS262472 ADW262462:ADW262472 UA262462:UA262472 KE262462:KE262472 P262485:P262495 WWQ196926:WWQ196936 WMU196926:WMU196936 WCY196926:WCY196936 VTC196926:VTC196936 VJG196926:VJG196936 UZK196926:UZK196936 UPO196926:UPO196936 UFS196926:UFS196936 TVW196926:TVW196936 TMA196926:TMA196936 TCE196926:TCE196936 SSI196926:SSI196936 SIM196926:SIM196936 RYQ196926:RYQ196936 ROU196926:ROU196936 REY196926:REY196936 QVC196926:QVC196936 QLG196926:QLG196936 QBK196926:QBK196936 PRO196926:PRO196936 PHS196926:PHS196936 OXW196926:OXW196936 OOA196926:OOA196936 OEE196926:OEE196936 NUI196926:NUI196936 NKM196926:NKM196936 NAQ196926:NAQ196936 MQU196926:MQU196936 MGY196926:MGY196936 LXC196926:LXC196936 LNG196926:LNG196936 LDK196926:LDK196936 KTO196926:KTO196936 KJS196926:KJS196936 JZW196926:JZW196936 JQA196926:JQA196936 JGE196926:JGE196936 IWI196926:IWI196936 IMM196926:IMM196936 ICQ196926:ICQ196936 HSU196926:HSU196936 HIY196926:HIY196936 GZC196926:GZC196936 GPG196926:GPG196936 GFK196926:GFK196936 FVO196926:FVO196936 FLS196926:FLS196936 FBW196926:FBW196936 ESA196926:ESA196936 EIE196926:EIE196936 DYI196926:DYI196936 DOM196926:DOM196936 DEQ196926:DEQ196936 CUU196926:CUU196936 CKY196926:CKY196936 CBC196926:CBC196936 BRG196926:BRG196936 BHK196926:BHK196936 AXO196926:AXO196936 ANS196926:ANS196936 ADW196926:ADW196936 UA196926:UA196936 KE196926:KE196936 P196949:P196959 WWQ131390:WWQ131400 WMU131390:WMU131400 WCY131390:WCY131400 VTC131390:VTC131400 VJG131390:VJG131400 UZK131390:UZK131400 UPO131390:UPO131400 UFS131390:UFS131400 TVW131390:TVW131400 TMA131390:TMA131400 TCE131390:TCE131400 SSI131390:SSI131400 SIM131390:SIM131400 RYQ131390:RYQ131400 ROU131390:ROU131400 REY131390:REY131400 QVC131390:QVC131400 QLG131390:QLG131400 QBK131390:QBK131400 PRO131390:PRO131400 PHS131390:PHS131400 OXW131390:OXW131400 OOA131390:OOA131400 OEE131390:OEE131400 NUI131390:NUI131400 NKM131390:NKM131400 NAQ131390:NAQ131400 MQU131390:MQU131400 MGY131390:MGY131400 LXC131390:LXC131400 LNG131390:LNG131400 LDK131390:LDK131400 KTO131390:KTO131400 KJS131390:KJS131400 JZW131390:JZW131400 JQA131390:JQA131400 JGE131390:JGE131400 IWI131390:IWI131400 IMM131390:IMM131400 ICQ131390:ICQ131400 HSU131390:HSU131400 HIY131390:HIY131400 GZC131390:GZC131400 GPG131390:GPG131400 GFK131390:GFK131400 FVO131390:FVO131400 FLS131390:FLS131400 FBW131390:FBW131400 ESA131390:ESA131400 EIE131390:EIE131400 DYI131390:DYI131400 DOM131390:DOM131400 DEQ131390:DEQ131400 CUU131390:CUU131400 CKY131390:CKY131400 CBC131390:CBC131400 BRG131390:BRG131400 BHK131390:BHK131400 AXO131390:AXO131400 ANS131390:ANS131400 ADW131390:ADW131400 UA131390:UA131400 KE131390:KE131400 P131413:P131423 WWQ65854:WWQ65864 WMU65854:WMU65864 WCY65854:WCY65864 VTC65854:VTC65864 VJG65854:VJG65864 UZK65854:UZK65864 UPO65854:UPO65864 UFS65854:UFS65864 TVW65854:TVW65864 TMA65854:TMA65864 TCE65854:TCE65864 SSI65854:SSI65864 SIM65854:SIM65864 RYQ65854:RYQ65864 ROU65854:ROU65864 REY65854:REY65864 QVC65854:QVC65864 QLG65854:QLG65864 QBK65854:QBK65864 PRO65854:PRO65864 PHS65854:PHS65864 OXW65854:OXW65864 OOA65854:OOA65864 OEE65854:OEE65864 NUI65854:NUI65864 NKM65854:NKM65864 NAQ65854:NAQ65864 MQU65854:MQU65864 MGY65854:MGY65864 LXC65854:LXC65864 LNG65854:LNG65864 LDK65854:LDK65864 KTO65854:KTO65864 KJS65854:KJS65864 JZW65854:JZW65864 JQA65854:JQA65864 JGE65854:JGE65864 IWI65854:IWI65864 IMM65854:IMM65864 ICQ65854:ICQ65864 HSU65854:HSU65864 HIY65854:HIY65864 GZC65854:GZC65864 GPG65854:GPG65864 GFK65854:GFK65864 FVO65854:FVO65864 FLS65854:FLS65864 FBW65854:FBW65864 ESA65854:ESA65864 EIE65854:EIE65864 DYI65854:DYI65864 DOM65854:DOM65864 DEQ65854:DEQ65864 CUU65854:CUU65864 CKY65854:CKY65864 CBC65854:CBC65864 BRG65854:BRG65864 BHK65854:BHK65864 AXO65854:AXO65864 ANS65854:ANS65864 ADW65854:ADW65864 UA65854:UA65864 KE65854:KE65864 P65877:P65887" xr:uid="{8D1D1EE0-2284-40A6-AE94-7FDD94D31967}">
      <formula1>$O$368:$O$383</formula1>
    </dataValidation>
    <dataValidation type="list" allowBlank="1" showInputMessage="1" showErrorMessage="1" sqref="AQ357:AQ595" xr:uid="{59FEC2F8-1169-4A6E-8EF7-F20319E46E23}">
      <formula1>$AQ$258:$AQ$265</formula1>
    </dataValidation>
    <dataValidation type="list" allowBlank="1" showInputMessage="1" showErrorMessage="1" sqref="AP357:AP595" xr:uid="{B6FE9F9F-86BA-454F-A8F3-5F0FE1608152}">
      <formula1>$AP$258:$AP$265</formula1>
    </dataValidation>
    <dataValidation type="list" allowBlank="1" showInputMessage="1" showErrorMessage="1" sqref="O357:O595" xr:uid="{8FE4A161-BB8D-431C-9CF4-68A9D1B008A9}">
      <formula1>$O$258:$O$284</formula1>
    </dataValidation>
    <dataValidation type="list" allowBlank="1" showInputMessage="1" showErrorMessage="1" sqref="N357:N595" xr:uid="{5AB51E34-3398-4454-9056-4BF001C7E95C}">
      <formula1>$N$258:$N$260</formula1>
    </dataValidation>
    <dataValidation type="list" allowBlank="1" showInputMessage="1" showErrorMessage="1" sqref="V357:V595" xr:uid="{98F7190B-7B76-4BD3-88F0-1419E65AAEE5}">
      <formula1>$V$258:$V$602</formula1>
    </dataValidation>
    <dataValidation type="list" allowBlank="1" showInputMessage="1" showErrorMessage="1" sqref="U357:U595" xr:uid="{FE9583B6-C42B-4C37-A1D5-C8475855CECB}">
      <formula1>$U$258:$U$314</formula1>
    </dataValidation>
    <dataValidation type="list" allowBlank="1" showInputMessage="1" showErrorMessage="1" sqref="T357:T595" xr:uid="{960A5BDF-66CB-48C6-92BB-74F93AAD63A1}">
      <formula1>$T$258:$T$273</formula1>
    </dataValidation>
    <dataValidation type="list" allowBlank="1" showInputMessage="1" showErrorMessage="1" sqref="P357:P595" xr:uid="{17DE155F-A63E-4AEA-80BB-1E61AF71F681}">
      <formula1>$Q$258:$Q$281</formula1>
    </dataValidation>
    <dataValidation type="list" showInputMessage="1" showErrorMessage="1" sqref="TO357:TO595 ADK357:ADK595 ANG357:ANG595 AXC357:AXC595 BGY357:BGY595 BQU357:BQU595 CAQ357:CAQ595 CKM357:CKM595 CUI357:CUI595 DEE357:DEE595 DOA357:DOA595 DXW357:DXW595 EHS357:EHS595 ERO357:ERO595 FBK357:FBK595 FLG357:FLG595 FVC357:FVC595 GEY357:GEY595 GOU357:GOU595 GYQ357:GYQ595 HIM357:HIM595 HSI357:HSI595 ICE357:ICE595 IMA357:IMA595 IVW357:IVW595 JFS357:JFS595 JPO357:JPO595 JZK357:JZK595 KJG357:KJG595 KTC357:KTC595 LCY357:LCY595 LMU357:LMU595 LWQ357:LWQ595 MGM357:MGM595 MQI357:MQI595 NAE357:NAE595 NKA357:NKA595 NTW357:NTW595 ODS357:ODS595 ONO357:ONO595 OXK357:OXK595 PHG357:PHG595 PRC357:PRC595 QAY357:QAY595 QKU357:QKU595 QUQ357:QUQ595 REM357:REM595 ROI357:ROI595 RYE357:RYE595 SIA357:SIA595 SRW357:SRW595 TBS357:TBS595 TLO357:TLO595 TVK357:TVK595 UFG357:UFG595 UPC357:UPC595 UYY357:UYY595 VIU357:VIU595 VSQ357:VSQ595 WCM357:WCM595 WMI357:WMI595 WWE357:WWE595 JS357:JS595" xr:uid="{452132C3-E500-4B33-8C13-DC693004ADA5}">
      <formula1>$O$258:$O$273</formula1>
    </dataValidation>
    <dataValidation type="list" showInputMessage="1" showErrorMessage="1" sqref="TR357:TR595 ADN357:ADN595 ANJ357:ANJ595 AXF357:AXF595 BHB357:BHB595 BQX357:BQX595 CAT357:CAT595 CKP357:CKP595 CUL357:CUL595 DEH357:DEH595 DOD357:DOD595 DXZ357:DXZ595 EHV357:EHV595 ERR357:ERR595 FBN357:FBN595 FLJ357:FLJ595 FVF357:FVF595 GFB357:GFB595 GOX357:GOX595 GYT357:GYT595 HIP357:HIP595 HSL357:HSL595 ICH357:ICH595 IMD357:IMD595 IVZ357:IVZ595 JFV357:JFV595 JPR357:JPR595 JZN357:JZN595 KJJ357:KJJ595 KTF357:KTF595 LDB357:LDB595 LMX357:LMX595 LWT357:LWT595 MGP357:MGP595 MQL357:MQL595 NAH357:NAH595 NKD357:NKD595 NTZ357:NTZ595 ODV357:ODV595 ONR357:ONR595 OXN357:OXN595 PHJ357:PHJ595 PRF357:PRF595 QBB357:QBB595 QKX357:QKX595 QUT357:QUT595 REP357:REP595 ROL357:ROL595 RYH357:RYH595 SID357:SID595 SRZ357:SRZ595 TBV357:TBV595 TLR357:TLR595 TVN357:TVN595 UFJ357:UFJ595 UPF357:UPF595 UZB357:UZB595 VIX357:VIX595 VST357:VST595 WCP357:WCP595 WML357:WML595 WWH357:WWH595 JV357:JV595" xr:uid="{D80738FD-8BCC-4269-A71B-04BB84FD7B6F}">
      <formula1>$V$258:$V$603</formula1>
    </dataValidation>
    <dataValidation type="list" showInputMessage="1" showErrorMessage="1" sqref="TS357:TS595 ADO357:ADO595 ANK357:ANK595 AXG357:AXG595 BHC357:BHC595 BQY357:BQY595 CAU357:CAU595 CKQ357:CKQ595 CUM357:CUM595 DEI357:DEI595 DOE357:DOE595 DYA357:DYA595 EHW357:EHW595 ERS357:ERS595 FBO357:FBO595 FLK357:FLK595 FVG357:FVG595 GFC357:GFC595 GOY357:GOY595 GYU357:GYU595 HIQ357:HIQ595 HSM357:HSM595 ICI357:ICI595 IME357:IME595 IWA357:IWA595 JFW357:JFW595 JPS357:JPS595 JZO357:JZO595 KJK357:KJK595 KTG357:KTG595 LDC357:LDC595 LMY357:LMY595 LWU357:LWU595 MGQ357:MGQ595 MQM357:MQM595 NAI357:NAI595 NKE357:NKE595 NUA357:NUA595 ODW357:ODW595 ONS357:ONS595 OXO357:OXO595 PHK357:PHK595 PRG357:PRG595 QBC357:QBC595 QKY357:QKY595 QUU357:QUU595 REQ357:REQ595 ROM357:ROM595 RYI357:RYI595 SIE357:SIE595 SSA357:SSA595 TBW357:TBW595 TLS357:TLS595 TVO357:TVO595 UFK357:UFK595 UPG357:UPG595 UZC357:UZC595 VIY357:VIY595 VSU357:VSU595 WCQ357:WCQ595 WMM357:WMM595 WWI357:WWI595 JW357:JW595" xr:uid="{09336A38-8F1A-42B6-A581-A7166C57832D}">
      <formula1>$U$258:$U$311</formula1>
    </dataValidation>
    <dataValidation type="list" showInputMessage="1" showErrorMessage="1" sqref="JX357:JX595 WWJ357:WWJ595 WMN357:WMN595 WCR357:WCR595 VSV357:VSV595 VIZ357:VIZ595 UZD357:UZD595 UPH357:UPH595 UFL357:UFL595 TVP357:TVP595 TLT357:TLT595 TBX357:TBX595 SSB357:SSB595 SIF357:SIF595 RYJ357:RYJ595 RON357:RON595 RER357:RER595 QUV357:QUV595 QKZ357:QKZ595 QBD357:QBD595 PRH357:PRH595 PHL357:PHL595 OXP357:OXP595 ONT357:ONT595 ODX357:ODX595 NUB357:NUB595 NKF357:NKF595 NAJ357:NAJ595 MQN357:MQN595 MGR357:MGR595 LWV357:LWV595 LMZ357:LMZ595 LDD357:LDD595 KTH357:KTH595 KJL357:KJL595 JZP357:JZP595 JPT357:JPT595 JFX357:JFX595 IWB357:IWB595 IMF357:IMF595 ICJ357:ICJ595 HSN357:HSN595 HIR357:HIR595 GYV357:GYV595 GOZ357:GOZ595 GFD357:GFD595 FVH357:FVH595 FLL357:FLL595 FBP357:FBP595 ERT357:ERT595 EHX357:EHX595 DYB357:DYB595 DOF357:DOF595 DEJ357:DEJ595 CUN357:CUN595 CKR357:CKR595 CAV357:CAV595 BQZ357:BQZ595 BHD357:BHD595 AXH357:AXH595 ANL357:ANL595 ADP357:ADP595 TT357:TT595" xr:uid="{19A5A8FD-3EB4-4B79-B529-E229A2E95E46}">
      <formula1>$T$258:$T$272</formula1>
    </dataValidation>
  </dataValidations>
  <pageMargins left="0.7" right="0.7" top="0.75" bottom="0.75" header="0.3" footer="0.3"/>
  <pageSetup scale="9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7" ma:contentTypeDescription="Crear nuevo documento." ma:contentTypeScope="" ma:versionID="99f1edfc1751df139a2c8d41dc2a9a6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962c8b8c65ee6b6012a318587b0ac6f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CE7EA9-B82B-4C36-9069-676B41AFD6ED}">
  <ds:schemaRefs>
    <ds:schemaRef ds:uri="http://schemas.microsoft.com/sharepoint/v3/contenttype/forms"/>
  </ds:schemaRefs>
</ds:datastoreItem>
</file>

<file path=customXml/itemProps2.xml><?xml version="1.0" encoding="utf-8"?>
<ds:datastoreItem xmlns:ds="http://schemas.openxmlformats.org/officeDocument/2006/customXml" ds:itemID="{8F232992-18BA-4FF8-A473-7069B4A70481}">
  <ds:schemaRefs>
    <ds:schemaRef ds:uri="http://schemas.microsoft.com/office/2006/metadata/properties"/>
    <ds:schemaRef ds:uri="http://schemas.microsoft.com/office/infopath/2007/PartnerControls"/>
    <ds:schemaRef ds:uri="45a6640d-b113-4bb9-9fa9-69fe2b1a6be2"/>
    <ds:schemaRef ds:uri="80d37e3b-2df9-43b2-9480-18a689ef00cd"/>
  </ds:schemaRefs>
</ds:datastoreItem>
</file>

<file path=customXml/itemProps3.xml><?xml version="1.0" encoding="utf-8"?>
<ds:datastoreItem xmlns:ds="http://schemas.openxmlformats.org/officeDocument/2006/customXml" ds:itemID="{86D61629-E870-401B-8FA5-A3D065432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PRESUPUESTO</vt:lpstr>
      <vt:lpstr>3. OTROS APORTES</vt:lpstr>
      <vt:lpstr>4. RRHH</vt:lpstr>
      <vt:lpstr>5. COMPROMISOS</vt:lpstr>
      <vt:lpstr>6. ACTIVIDADES</vt:lpstr>
      <vt:lpstr>7. ESTABLECIMIENTOS</vt:lpstr>
      <vt:lpstr>8. INDICADORES</vt:lpstr>
      <vt:lpstr>6. ACTIVIDADES CONSOLIDADO</vt:lpstr>
      <vt:lpstr>'7. ESTABLECIMIENTOS'!PRIVADO</vt:lpstr>
      <vt:lpstr>'7. ESTABLECIMIENTOS'!PÚBLICO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Camila Leyton</cp:lastModifiedBy>
  <cp:revision/>
  <dcterms:created xsi:type="dcterms:W3CDTF">2017-03-04T23:12:32Z</dcterms:created>
  <dcterms:modified xsi:type="dcterms:W3CDTF">2023-10-17T16:01:48Z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